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2" windowWidth="11808" windowHeight="6528"/>
  </bookViews>
  <sheets>
    <sheet name="Таблица1" sheetId="8" r:id="rId1"/>
  </sheets>
  <definedNames>
    <definedName name="_Otchet_Period_Source__AT_ObjectName">Таблица1!#REF!</definedName>
    <definedName name="_PBuh_">#REF!</definedName>
    <definedName name="_PBuhN_">#REF!</definedName>
    <definedName name="_Period_">Таблица1!#REF!</definedName>
    <definedName name="_PRuk_">#REF!</definedName>
    <definedName name="_PRukN_">#REF!</definedName>
    <definedName name="_RDate_">Таблица1!#REF!</definedName>
    <definedName name="_СпрОКПО_">Таблица1!#REF!</definedName>
    <definedName name="_СпрОКТМО_">Таблица1!#REF!</definedName>
    <definedName name="total2">#REF!</definedName>
    <definedName name="_xlnm.Print_Titles" localSheetId="0">Таблица1!$11:$12</definedName>
  </definedNames>
  <calcPr calcId="125725"/>
</workbook>
</file>

<file path=xl/calcChain.xml><?xml version="1.0" encoding="utf-8"?>
<calcChain xmlns="http://schemas.openxmlformats.org/spreadsheetml/2006/main">
  <c r="E15" i="8"/>
  <c r="D69"/>
  <c r="E69"/>
  <c r="D84"/>
  <c r="E84"/>
  <c r="F64"/>
  <c r="F216"/>
  <c r="F118"/>
  <c r="E208"/>
  <c r="D208"/>
  <c r="D213"/>
  <c r="F195"/>
  <c r="F197"/>
  <c r="F198"/>
  <c r="F199"/>
  <c r="D196"/>
  <c r="D194"/>
  <c r="D184"/>
  <c r="D163"/>
  <c r="D120"/>
  <c r="F122"/>
  <c r="F123"/>
  <c r="F124"/>
  <c r="F128"/>
  <c r="F132"/>
  <c r="F134"/>
  <c r="D146"/>
  <c r="D133"/>
  <c r="D131"/>
  <c r="D127"/>
  <c r="D117"/>
  <c r="F99"/>
  <c r="F101"/>
  <c r="F102"/>
  <c r="F103"/>
  <c r="F96"/>
  <c r="D95"/>
  <c r="D94" s="1"/>
  <c r="F28"/>
  <c r="F30"/>
  <c r="F32"/>
  <c r="D27"/>
  <c r="D29"/>
  <c r="D31"/>
  <c r="D34"/>
  <c r="D36"/>
  <c r="E163"/>
  <c r="E213"/>
  <c r="E196"/>
  <c r="F196" s="1"/>
  <c r="E194"/>
  <c r="F194" s="1"/>
  <c r="E146"/>
  <c r="E133"/>
  <c r="E131"/>
  <c r="E127"/>
  <c r="E120"/>
  <c r="F131" l="1"/>
  <c r="F120"/>
  <c r="F133"/>
  <c r="F127"/>
  <c r="D26"/>
  <c r="D25" s="1"/>
  <c r="E117"/>
  <c r="F117" s="1"/>
  <c r="E95"/>
  <c r="E48"/>
  <c r="E29"/>
  <c r="F29" s="1"/>
  <c r="E27"/>
  <c r="F27" s="1"/>
  <c r="E94" l="1"/>
  <c r="F95"/>
  <c r="E26"/>
  <c r="F26" s="1"/>
  <c r="F85"/>
  <c r="E162"/>
  <c r="D212"/>
  <c r="D211" s="1"/>
  <c r="F204"/>
  <c r="F206"/>
  <c r="D203"/>
  <c r="F179"/>
  <c r="F180"/>
  <c r="F181"/>
  <c r="F191"/>
  <c r="F193"/>
  <c r="D182"/>
  <c r="D186"/>
  <c r="D188"/>
  <c r="D190"/>
  <c r="D192"/>
  <c r="F144"/>
  <c r="D143"/>
  <c r="D137"/>
  <c r="F126"/>
  <c r="F98"/>
  <c r="F93"/>
  <c r="D92"/>
  <c r="D89"/>
  <c r="D83"/>
  <c r="F76"/>
  <c r="D75"/>
  <c r="E203"/>
  <c r="E205"/>
  <c r="E192"/>
  <c r="E190"/>
  <c r="F160"/>
  <c r="F159"/>
  <c r="F158"/>
  <c r="E143"/>
  <c r="E125"/>
  <c r="E92"/>
  <c r="E90"/>
  <c r="F106"/>
  <c r="F52"/>
  <c r="F47"/>
  <c r="D48"/>
  <c r="F178"/>
  <c r="F177"/>
  <c r="F176"/>
  <c r="D141"/>
  <c r="D139"/>
  <c r="D58"/>
  <c r="F91"/>
  <c r="F142"/>
  <c r="F140"/>
  <c r="F157"/>
  <c r="F156"/>
  <c r="F155"/>
  <c r="E141"/>
  <c r="E139"/>
  <c r="E75"/>
  <c r="F49"/>
  <c r="F214"/>
  <c r="F215"/>
  <c r="F210"/>
  <c r="F185"/>
  <c r="F187"/>
  <c r="F189"/>
  <c r="D135"/>
  <c r="F136"/>
  <c r="F121"/>
  <c r="F104"/>
  <c r="E34"/>
  <c r="E188"/>
  <c r="E186"/>
  <c r="F175"/>
  <c r="E184"/>
  <c r="F154"/>
  <c r="E135"/>
  <c r="E63"/>
  <c r="F63" s="1"/>
  <c r="F51"/>
  <c r="F125" l="1"/>
  <c r="F205"/>
  <c r="F75"/>
  <c r="F203"/>
  <c r="F97"/>
  <c r="F190"/>
  <c r="F213"/>
  <c r="F192"/>
  <c r="F143"/>
  <c r="F92"/>
  <c r="F105"/>
  <c r="F90"/>
  <c r="F139"/>
  <c r="F135"/>
  <c r="F141"/>
  <c r="E89"/>
  <c r="F89" s="1"/>
  <c r="F184"/>
  <c r="F186"/>
  <c r="F188"/>
  <c r="E212"/>
  <c r="D115"/>
  <c r="D114" s="1"/>
  <c r="D87"/>
  <c r="D86" s="1"/>
  <c r="D62"/>
  <c r="F61"/>
  <c r="D60"/>
  <c r="F50"/>
  <c r="F48"/>
  <c r="D45"/>
  <c r="F43"/>
  <c r="F42"/>
  <c r="F40"/>
  <c r="D39"/>
  <c r="D41"/>
  <c r="D129"/>
  <c r="E129"/>
  <c r="E56"/>
  <c r="E87"/>
  <c r="E86" s="1"/>
  <c r="E62"/>
  <c r="E60"/>
  <c r="E41"/>
  <c r="E39"/>
  <c r="E36"/>
  <c r="F53"/>
  <c r="F111"/>
  <c r="E182"/>
  <c r="E161" s="1"/>
  <c r="E137"/>
  <c r="D82" l="1"/>
  <c r="D44"/>
  <c r="F60"/>
  <c r="F62"/>
  <c r="F41"/>
  <c r="D55"/>
  <c r="D38"/>
  <c r="F39"/>
  <c r="E38"/>
  <c r="F137"/>
  <c r="F153"/>
  <c r="F138"/>
  <c r="F35"/>
  <c r="F34"/>
  <c r="F38" l="1"/>
  <c r="F209"/>
  <c r="D207"/>
  <c r="D162"/>
  <c r="D161" s="1"/>
  <c r="F110"/>
  <c r="F36"/>
  <c r="F81"/>
  <c r="E207"/>
  <c r="F174"/>
  <c r="D145"/>
  <c r="D119" s="1"/>
  <c r="F152"/>
  <c r="F130"/>
  <c r="D201"/>
  <c r="D200" s="1"/>
  <c r="F202"/>
  <c r="E201"/>
  <c r="E200" s="1"/>
  <c r="E31"/>
  <c r="D80"/>
  <c r="D79" s="1"/>
  <c r="F182"/>
  <c r="F150"/>
  <c r="D15"/>
  <c r="D14" s="1"/>
  <c r="D77"/>
  <c r="D74" s="1"/>
  <c r="D66"/>
  <c r="D65" s="1"/>
  <c r="D54" s="1"/>
  <c r="D20"/>
  <c r="F173"/>
  <c r="F24"/>
  <c r="F23"/>
  <c r="F22"/>
  <c r="F21"/>
  <c r="E20"/>
  <c r="F151"/>
  <c r="E115"/>
  <c r="E114" s="1"/>
  <c r="F16"/>
  <c r="F17"/>
  <c r="F18"/>
  <c r="F19"/>
  <c r="F37"/>
  <c r="F46"/>
  <c r="F57"/>
  <c r="F59"/>
  <c r="F67"/>
  <c r="F70"/>
  <c r="F71"/>
  <c r="F72"/>
  <c r="F78"/>
  <c r="F88"/>
  <c r="F116"/>
  <c r="F147"/>
  <c r="F148"/>
  <c r="F149"/>
  <c r="F164"/>
  <c r="F165"/>
  <c r="F166"/>
  <c r="F167"/>
  <c r="F168"/>
  <c r="F169"/>
  <c r="F170"/>
  <c r="F171"/>
  <c r="F172"/>
  <c r="F183"/>
  <c r="F212"/>
  <c r="E55"/>
  <c r="E45"/>
  <c r="E44" s="1"/>
  <c r="E68"/>
  <c r="E66"/>
  <c r="E80"/>
  <c r="E77"/>
  <c r="E74" s="1"/>
  <c r="E108"/>
  <c r="E211"/>
  <c r="D113" l="1"/>
  <c r="E25"/>
  <c r="F31"/>
  <c r="E83"/>
  <c r="E82" s="1"/>
  <c r="F84"/>
  <c r="F201"/>
  <c r="F207"/>
  <c r="F208"/>
  <c r="F44"/>
  <c r="F66"/>
  <c r="F58"/>
  <c r="F15"/>
  <c r="F146"/>
  <c r="F80"/>
  <c r="F77"/>
  <c r="F115"/>
  <c r="D73"/>
  <c r="F86"/>
  <c r="F87"/>
  <c r="F74"/>
  <c r="F20"/>
  <c r="F69"/>
  <c r="F211"/>
  <c r="F129"/>
  <c r="F45"/>
  <c r="E14"/>
  <c r="F163"/>
  <c r="E65"/>
  <c r="F65" s="1"/>
  <c r="E79"/>
  <c r="E145"/>
  <c r="E119" s="1"/>
  <c r="F119" s="1"/>
  <c r="D68"/>
  <c r="F68" s="1"/>
  <c r="F56"/>
  <c r="E54" l="1"/>
  <c r="D13"/>
  <c r="F162"/>
  <c r="F161"/>
  <c r="F54"/>
  <c r="F94"/>
  <c r="F83"/>
  <c r="F114"/>
  <c r="F14"/>
  <c r="F55"/>
  <c r="F200"/>
  <c r="F82"/>
  <c r="F25"/>
  <c r="F79"/>
  <c r="E73"/>
  <c r="F73" s="1"/>
  <c r="F145"/>
  <c r="E13" l="1"/>
  <c r="F13" s="1"/>
  <c r="D112"/>
  <c r="D217" s="1"/>
  <c r="E113"/>
  <c r="E112" s="1"/>
  <c r="F112" l="1"/>
  <c r="F113"/>
  <c r="E217"/>
  <c r="F217" s="1"/>
</calcChain>
</file>

<file path=xl/sharedStrings.xml><?xml version="1.0" encoding="utf-8"?>
<sst xmlns="http://schemas.openxmlformats.org/spreadsheetml/2006/main" count="425" uniqueCount="389">
  <si>
    <t xml:space="preserve"> Наименование показателя</t>
  </si>
  <si>
    <t>Код дохода по бюджетной классификации</t>
  </si>
  <si>
    <t>ИТОГО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</si>
  <si>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</si>
  <si>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</si>
  <si>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</si>
  <si>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</si>
  <si>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</si>
  <si>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</si>
  <si>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000 1 01 02040 01 0000 110</t>
  </si>
  <si>
    <t>000 1 05 00000 00 0000 000</t>
  </si>
  <si>
    <t>000 1 05 02000 02 0000 110</t>
  </si>
  <si>
    <t>000 1 05 02010 02 0000 110</t>
  </si>
  <si>
    <t>000 1 05 02020 02 0000 110</t>
  </si>
  <si>
    <t>000 1 05 03000 01 0000 110</t>
  </si>
  <si>
    <t>000 1 05 03010 01 0000 110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</si>
  <si>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</si>
  <si>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</si>
  <si>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</si>
  <si>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</si>
  <si>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</si>
  <si>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</si>
  <si>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000 1 11 05000 00 0000 120</t>
  </si>
  <si>
    <t>000 1 11 05010 00 0000 120</t>
  </si>
  <si>
    <t>000 1 11 05030 00 0000 120</t>
  </si>
  <si>
    <t>000 1 11 09000 00 0000 120</t>
  </si>
  <si>
    <t>000 1 11 09040 00 0000 120</t>
  </si>
  <si>
    <t>000 1 12 00000 00 0000 000</t>
  </si>
  <si>
    <t>000 1 12 01000 01 0000 120</t>
  </si>
  <si>
    <t>000 1 12 01010 01 0000 120</t>
  </si>
  <si>
    <t>000 1 12 01030 01 0000 120</t>
  </si>
  <si>
    <t>000 1 13 00000 00 0000 000</t>
  </si>
  <si>
    <t>000 1 13 01000 00 0000 130</t>
  </si>
  <si>
    <t>000 1 13 01990 00 0000 130</t>
  </si>
  <si>
    <t>000 1 13 02000 00 0000 130</t>
  </si>
  <si>
    <t>000 1 13 02990 00 0000 130</t>
  </si>
  <si>
    <t>000 1 14 00000 00 0000 000</t>
  </si>
  <si>
    <t>000 1 14 02000 00 0000 000</t>
  </si>
  <si>
    <t>000 1 14 06000 00 0000 430</t>
  </si>
  <si>
    <t>000 1 14 06010 00 0000 430</t>
  </si>
  <si>
    <t>000 1 16 00000 00 0000 000</t>
  </si>
  <si>
    <t>000 1 17 00000 00 0000 000</t>
  </si>
  <si>
    <t>000 1 17 01000 00 0000 180</t>
  </si>
  <si>
    <t>000 1 17 01050 05 0000 180</t>
  </si>
  <si>
    <t>000 2 00 00000 00 0000 000</t>
  </si>
  <si>
    <t>000 2 02 00000 00 0000 000</t>
  </si>
  <si>
    <t>1.НАЛОГОВЫЕ И НЕНАЛОГОВЫЕ ДОХОДЫ</t>
  </si>
  <si>
    <t>1.1.НАЛОГИ НА ПРИБЫЛЬ, ДОХОДЫ</t>
  </si>
  <si>
    <t>1.1.1.Налог на доходы физических лиц</t>
  </si>
  <si>
    <t>1.1.1.1.Налог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</si>
  <si>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1.1.1.2.Налог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</si>
  <si>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1.1.1.3.Налог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</si>
  <si>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1.1.1.4.Налог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</si>
  <si>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2.БЕЗВОЗМЕЗДНЫЕ ПОСТУПЛЕНИЯ</t>
  </si>
  <si>
    <t>2.1.БЕЗВОЗМЕЗДНЫЕ ПОСТУПЛЕНИЯ ОТ ДРУГИХ БЮДЖЕТОВ БЮДЖЕТНОЙ СИСТЕМЫ РОССИЙСКОЙ ФЕДЕРАЦИИ</t>
  </si>
  <si>
    <t>2.1.1.Дотации бюджетам субъектов Российской Федерации и муниципальных образований</t>
  </si>
  <si>
    <t>2.1.1.1.Дотации на выравнивание бюджетной обеспеченности</t>
  </si>
  <si>
    <t>2.1.2.Субсидии бюджетам бюджетной системы  Российской Федерации (межбюджетные субсидии)</t>
  </si>
  <si>
    <t>2.1.3.Субвенции бюджетам субъектов Российской Федерации и муниципальных образований</t>
  </si>
  <si>
    <t>2.1.4.Иные межбюджетные трансферты</t>
  </si>
  <si>
    <t>%   исполнения</t>
  </si>
  <si>
    <t>2.1.2.3.1.4.Субсидии на проведение мероприятий по обеспечению пожарной безопасности населенных пунктов Нижегородской области</t>
  </si>
  <si>
    <t>1.2.НАЛОГИ ТОВАРЫ (РАБОТЫ,УСЛУГИ),РЕАЛИЗУЕМЫЕ НА ТЕРРИТОРИИ РОССИЙСКОЙ ФЕДЕРАЦИИ</t>
  </si>
  <si>
    <t>000 1 03 00000 00 0000 000</t>
  </si>
  <si>
    <t>000 1 03 02230 01 0000 110</t>
  </si>
  <si>
    <t>000 1 03 02240 01 0000 110</t>
  </si>
  <si>
    <t>000 1 03 02250 01 0000 110</t>
  </si>
  <si>
    <t>000 1 03 02260 01 0000 110</t>
  </si>
  <si>
    <t>1.3.НАЛОГИ НА СОВОКУПНЫЙ ДОХОД</t>
  </si>
  <si>
    <t>1.2.1.Доходы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Федерации</t>
  </si>
  <si>
    <t>1.2.2.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</si>
  <si>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1.2.3.Доходы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</si>
  <si>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1.2.4.Доходы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</si>
  <si>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000 2 07 00000 00 0000 000</t>
  </si>
  <si>
    <t>2.2.ПРОЧИЕ БЕЗВОЗМЕЗДНЫЕ ПОСТУПЛЕНИЯ</t>
  </si>
  <si>
    <t>1.6.ДОХОДЫ ОТ ИСПОЛЬЗОВАНИЯ ИМУЩЕСТВА, НАХОДЯЩЕГОСЯ В ГОСУДАРСТВЕННОЙ И МУНИЦИПАЛЬНОЙ СОБСТВЕННОСТИ</t>
  </si>
  <si>
    <t>1.6.2.Доходы,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</si>
  <si>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1.6.2.1.Доходы,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</si>
  <si>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1.7.ПЛАТЕЖИ ПРИ ПОЛЬЗОВАНИИ ПРИРОДНЫМИ РЕСУРСАМИ</t>
  </si>
  <si>
    <t>1.7.1.Плата за негативное воздействие на окружающую среду</t>
  </si>
  <si>
    <t>1.7.1.1.Плата за выбросы загрязняющих веществ в атмосферный воздух стационарными объектами</t>
  </si>
  <si>
    <t>1.7.1.3.Плата за сбросы загрязняющих веществ в водные объекты</t>
  </si>
  <si>
    <t>1.7.1.4.Плата за размещение отходов производства и потребления</t>
  </si>
  <si>
    <t>1.8.ДОХОДЫ ОТ ОКАЗАНИЯ ПЛАТНЫХ УСЛУГ (РАБОТ) И КОМПЕНСАЦИИ ЗАТРАТ ГОСУДАРСТВА</t>
  </si>
  <si>
    <t>1.8.1.Доходы от оказания платных услуг (работ)</t>
  </si>
  <si>
    <t>1.8.2.Доходы от компенсации затрат государства</t>
  </si>
  <si>
    <t>1.8.2.1.Прочие доходы от компенсации затрат государства</t>
  </si>
  <si>
    <t>1.8.2.1.1.Прочие доходы от компенсации затрат бюджетов муниципальных районов</t>
  </si>
  <si>
    <t>1.9.ДОХОДЫ ОТ ПРОДАЖИ МАТЕРИАЛЬНЫХ И НЕМАТЕРИАЛЬНЫХ АКТИВОВ</t>
  </si>
  <si>
    <t>1.9.1.Доходы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</si>
  <si>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1.9.2.Доходы от продажи земельных участков, находящихся в государственной и муниципальной собственности</t>
  </si>
  <si>
    <t>1.10.ШТРАФЫ, САНКЦИИ, ВОЗМЕЩЕНИЕ УЩЕРБА</t>
  </si>
  <si>
    <t>000 1 17 05050 05 0000 180</t>
  </si>
  <si>
    <t>000 1 17 05000 00 0000 180</t>
  </si>
  <si>
    <t>1.11.ПРОЧИЕ НЕНАЛОГОВЫЕ ДОХОДЫ</t>
  </si>
  <si>
    <t>1.11.1.Невыясненные поступления</t>
  </si>
  <si>
    <t>1.11.1.1.Невыясненные поступления, зачисляемые в бюджеты муниципальных районов</t>
  </si>
  <si>
    <t>1.11.2.Прочие неналоговые доходы бюджетов муниципальных районов</t>
  </si>
  <si>
    <t>1.11.2.1Прочие неналоговые доходы бюджетов муниципальных районов</t>
  </si>
  <si>
    <t>000 1 05 04000 02 0000 110</t>
  </si>
  <si>
    <t xml:space="preserve"> </t>
  </si>
  <si>
    <t>000 1 05 04010 02 0000 110</t>
  </si>
  <si>
    <t xml:space="preserve">1.4.НАЛОГ  НА  ИМУЩЕСТВО </t>
  </si>
  <si>
    <t>000 1 06 00000 00 0000 000</t>
  </si>
  <si>
    <t>000 1 06 01000 00 0000 110</t>
  </si>
  <si>
    <t>1.4.1.Налог на имущество физических лиц</t>
  </si>
  <si>
    <t xml:space="preserve">1.4.1.1.Налог на имущество физических лиц, взимаемый по ставкам, применяемым к объектам налогообложения, расположенным в границах городских округов </t>
  </si>
  <si>
    <t>000 1 06 01020 04 0000 110</t>
  </si>
  <si>
    <t>000 1 06 06000 00 0000 110</t>
  </si>
  <si>
    <t xml:space="preserve">1.4.2.Земельный налог </t>
  </si>
  <si>
    <t>000 1 06 06030 00 0000 110</t>
  </si>
  <si>
    <t xml:space="preserve">1.4.2.1.Земельный налог  с  организаций </t>
  </si>
  <si>
    <t xml:space="preserve">1.4.2.2.Земельный налог  с физических  лиц </t>
  </si>
  <si>
    <t>000 1 06 06040 00 0000 110</t>
  </si>
  <si>
    <t>1.5.ГОСУДАРСТВЕННАЯ ПОШЛИНА</t>
  </si>
  <si>
    <t>1.5.1.Государственная пошлина по делам, рассматриваемым в судах общей юрисдикции, мировыми судьями</t>
  </si>
  <si>
    <t xml:space="preserve"> 1.5.1.1.Государственная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</si>
  <si>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000 1 08 06000 01 0000 110</t>
  </si>
  <si>
    <t>000 1 08 07010 01 0000 110</t>
  </si>
  <si>
    <t>000 1 08 07020 01 0000 110</t>
  </si>
  <si>
    <t>000 1 08 07100 01 0000 110</t>
  </si>
  <si>
    <t>1.5.2.Государственная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</si>
  <si>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000 1 13 01994 04 0000 130</t>
  </si>
  <si>
    <t>000 1 13 02994 04 0000 130</t>
  </si>
  <si>
    <t>000 1 11 05012 04 0000 120</t>
  </si>
  <si>
    <t>000 1 11 05020 00 0000 120</t>
  </si>
  <si>
    <t>1.6.2.2.Доходы получаемые в виде арендной платы за земли после разграничения  государственной собственности, а также  средства от продажи  права на заключение  договоров  аренды  указанных земельных участков   (за исключением  земельных  участков  бюджетных и автономных учреждений)</t>
  </si>
  <si>
    <t>000 1 11 05024 04 0000 120</t>
  </si>
  <si>
    <t>000 1 11 07010 00 0000 120</t>
  </si>
  <si>
    <t>000 1 11 07014 040000 120</t>
  </si>
  <si>
    <t>000 1 11 05034 04 0000 120</t>
  </si>
  <si>
    <t>000 1 11 09044 04 0000 120</t>
  </si>
  <si>
    <t>000 1 11 07000 00 0000 120</t>
  </si>
  <si>
    <t>1.6.2.3.Доходы от сдачи в аренду имущества, находящегося в оперативном управлении органов государственной  власти и созданных ими учреждений (за исключением имущества муниципальных бюджетных и автономных учреждений)</t>
  </si>
  <si>
    <t>1.6.2.3.1Доходы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</si>
  <si>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1.6.3.Платежи от государственных и муниципальных унитарных предприятий</t>
  </si>
  <si>
    <t xml:space="preserve">1.6.3.1.Доходы от перечисления части прибыли, остающейся после уплаты налогов и иных обязательных платежей </t>
  </si>
  <si>
    <t>1.6.3.1.1.Доходы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</si>
  <si>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1.6.4.Прочие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</si>
  <si>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1.6.4.1.Прочие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</si>
  <si>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1.6.4.1.1.Прочие поступления от использования имущества, находящегося в собственности городских  округов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</si>
  <si>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1.9.1.1.Доходы от реализации имущества, находящегося в собственности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</si>
  <si>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000 1 14 06012 04 0000 430</t>
  </si>
  <si>
    <t xml:space="preserve">1.9.2.1.1.Доходы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</si>
  <si>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>1.9.2.1.Доходы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</si>
  <si>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1.5.3.Государственная пошлина за государственную регистрацию , а  также совершение  прочих  юридически значимых действий </t>
  </si>
  <si>
    <t>1.5.3.1.Государственная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</si>
  <si>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 xml:space="preserve">1.5.3.2.Государственная пошлина за государственную регистрацию прав, ограничений (обременений) прав на недвижимое имущество и сделок с ним </t>
  </si>
  <si>
    <t xml:space="preserve">1.5.3.3.Государственная пошлина за выдачу и обмен паспорта гражданина Российской Федерации </t>
  </si>
  <si>
    <t>2.1.1.1.1.Дотации бюджетам городских  округов  на выравнивание бюджетной обеспеченности</t>
  </si>
  <si>
    <t>2.2.1.Прочие безвозмездные поступления в бюджеты городских  округов</t>
  </si>
  <si>
    <t>2.3.ВОЗВРАТ ОСТАТКОВ СУБСИДИЙ, СУБВЕНЦИЙ И ИНЫХ МЕЖБЮДЖЕТНЫХ ТРАНСФЕРТОВ, ИМЕЮЩИХ ЦЕЛЕВОЕ НАЗНАЧЕНИЕ, ПРОШЛЫХ ЛЕТ</t>
  </si>
  <si>
    <t xml:space="preserve">2.3.1.Возврат остатков субсидий, субвенций и иных межбюджетных трансфертов, имеющих целевое назначение, прошлых лет из бюджетов городских  округов </t>
  </si>
  <si>
    <t xml:space="preserve">1.5.3.4.Государственная пошлина за государственную регистрацию транспортных  средств </t>
  </si>
  <si>
    <t>000 1 08 07140 01 0000 110</t>
  </si>
  <si>
    <t>1.5.3.5.Государственная пошлина за выдачу разрешения на установку рекламной конструкции</t>
  </si>
  <si>
    <t>2.1.3.1.Субвенции местным бюджетам на выполнение передаваемых полномочий субъектов Российской Федерации</t>
  </si>
  <si>
    <t>2.1.3.1.1.Субвенции бюджетам городских  округов  на выполнение передаваемых полномочий субъектов Российской Федерации</t>
  </si>
  <si>
    <t>2.1.3.1.2.Субвенции на исполнение полномочий в сфере общего образования в муниципальных дошкольных образовательных организациях</t>
  </si>
  <si>
    <t>2.1.3.2.Субвенции бюджетам муниципальных образований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</si>
  <si>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2.1.3.3.Субвенции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</si>
  <si>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2.1.3.3.1.Субвенции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</si>
  <si>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2.1.3.4.Субвенции бюджетам на осуществление первичного воинского учета на территориях, где отсутствуют военные комиссариаты</t>
  </si>
  <si>
    <t>2.1.3.4.1.Субвенции бюджетам городских  округов  на осуществление первичного воинского учета на территориях, где отсутствуют военные комиссариаты</t>
  </si>
  <si>
    <t xml:space="preserve">2.1.3.5.Субвенции бюджетам  на составление списков кандидатов в присяжные заседатели федеральных судов </t>
  </si>
  <si>
    <t xml:space="preserve">2.1.4.1.Межбюджетные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</t>
  </si>
  <si>
    <t xml:space="preserve">2.2.1.1.Безвозмездные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 </t>
  </si>
  <si>
    <t>2.3.1.1.2.Возврат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</si>
  <si>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2.3.1.1.Возврат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</si>
  <si>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000 1 12 01041 01 0000 120</t>
  </si>
  <si>
    <t>1.8.1.2.Прочие доходы от оказания платных услуг (работ)</t>
  </si>
  <si>
    <t>1.8.1.2.1.Прочие доходы от оказания платных услуг (работ) получателями средств бюджетов муниципальных районов</t>
  </si>
  <si>
    <t>000 1 13 01070 00 0000 130</t>
  </si>
  <si>
    <t>000 1 13 01074 04 0000130</t>
  </si>
  <si>
    <t>1.8.1.1.Доходы от оказания информационных услуг</t>
  </si>
  <si>
    <t>1.8.1.1.1.Доходы от оказания информационных услуг органами местного самоуправления городских округов, казенными учреждениями городских округов</t>
  </si>
  <si>
    <t>1.9.1.1.2.Доходы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</si>
  <si>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000 1 14 02040 04 0000 000</t>
  </si>
  <si>
    <t>000 1 14 06312 04 0000 430</t>
  </si>
  <si>
    <t>000 1 14 06310 00 0000 430</t>
  </si>
  <si>
    <t>000 1 14 06300 00 0000 430</t>
  </si>
  <si>
    <t>1.9.2.3.Плата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</si>
  <si>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1.9.2.3.1.Плата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</si>
  <si>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1.9.2.3.1.1.Плата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</si>
  <si>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2.1.2.1.Субсидии бюджетам на софинансирование капитальных вложений в объекты государственной (муниципальной) собственности</t>
  </si>
  <si>
    <t>000 2 02 29999 04 0000 151</t>
  </si>
  <si>
    <t>000 1 14 02042 04 0000 440</t>
  </si>
  <si>
    <t>000 1 14 13040 04 0000 410</t>
  </si>
  <si>
    <t>000 1 14 13000 00 0000 410</t>
  </si>
  <si>
    <t>1.9.3.1.Доходы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</si>
  <si>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1.9.3.Доходы от приватизации имущества, находящегося в государственной и муниципальной  собственности. </t>
  </si>
  <si>
    <t>2.1.2.2.1.Субсидии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</si>
  <si>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2.1.2.2.Субсидии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</si>
  <si>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000 2 07 04010 04 0000 150</t>
  </si>
  <si>
    <t>000 2 07 04000 04 0000 150</t>
  </si>
  <si>
    <t>000 2 07 04050 04 0000 150</t>
  </si>
  <si>
    <t>000 2 02 10000 00 0000 150</t>
  </si>
  <si>
    <t>000 2 02 15001 00 0000 150</t>
  </si>
  <si>
    <t>000 2 02 15001 04 0000 150</t>
  </si>
  <si>
    <t>000 2 02 20000 00 0000 150</t>
  </si>
  <si>
    <t>000 2 02 20077 00 0000 150</t>
  </si>
  <si>
    <t>000 2 02 20077 04 0000 150</t>
  </si>
  <si>
    <t>000 2 02 20216 00 0000 150</t>
  </si>
  <si>
    <t>000 2 02 20216 04 0000 150</t>
  </si>
  <si>
    <t>000 2 02 25097 00 0000 150</t>
  </si>
  <si>
    <t>000 2 02 25097 04 0000 150</t>
  </si>
  <si>
    <t>000 2 02 25467 00 0000 150</t>
  </si>
  <si>
    <t>000 2 02 25467 04 0000 150</t>
  </si>
  <si>
    <t>000 2 02 25497 00 0000 150</t>
  </si>
  <si>
    <t>000 2 02 25497 04 0000 150</t>
  </si>
  <si>
    <t>000 2 02 25519 00 0000 150</t>
  </si>
  <si>
    <t>000 2 02 25519 04 0000 150</t>
  </si>
  <si>
    <t>000 2 02 25555 00 0000 150</t>
  </si>
  <si>
    <t>000 2 02 25555 04 0000 150</t>
  </si>
  <si>
    <t>000 2 02 29999 00 0000 150</t>
  </si>
  <si>
    <t>000 2 02 29999 04 0000 150</t>
  </si>
  <si>
    <t>000 2 02 30000 00 0000 150</t>
  </si>
  <si>
    <t>000 2 02 30024 00 0000 150</t>
  </si>
  <si>
    <t>000 2 02 30024 04 0000 150</t>
  </si>
  <si>
    <t>000 2 02 30029 00 0000 150</t>
  </si>
  <si>
    <t>000 2 02 30029 04 0000 150</t>
  </si>
  <si>
    <t>000 2 02 35082 00 0000 150</t>
  </si>
  <si>
    <t>000 2 02 35082 04 0000 150</t>
  </si>
  <si>
    <t>000 2 02 35118 00 0000 150</t>
  </si>
  <si>
    <t>000 2 02 35118 04 0000 150</t>
  </si>
  <si>
    <t>000 2 02 35120 00 0000 150</t>
  </si>
  <si>
    <t>000 2 02 35120 04 0000 150</t>
  </si>
  <si>
    <t>000 2 02 35135 00 0000 150</t>
  </si>
  <si>
    <t>000 2 02 35135 04 0000 150</t>
  </si>
  <si>
    <t>000 2 02 40000 00 0000 150</t>
  </si>
  <si>
    <t>000 2 02 45160 00 0000 150</t>
  </si>
  <si>
    <t>000 2 02 45160 04 0000 150</t>
  </si>
  <si>
    <t>000 2 02 49999 00 0000 150</t>
  </si>
  <si>
    <t>000 2 19 00000 00 0000 150</t>
  </si>
  <si>
    <t>000 2 19 00000 04 0000 150</t>
  </si>
  <si>
    <t>000 2 19 60010 04 0000 150</t>
  </si>
  <si>
    <t>000 2 02 49999 04 0000 150</t>
  </si>
  <si>
    <t>000 2 19 00000 00 0000 000</t>
  </si>
  <si>
    <t>Доходы бюджета  городского округа  город   Чкаловск     Нижегородской  области по кодам видов доходов, подвидов доходов, классификации операций сектора государственного управления, относящихся к доходам бюджета,  за  2020 год</t>
  </si>
  <si>
    <t>План на 2020 год</t>
  </si>
  <si>
    <t>Исполнено за   2020 год</t>
  </si>
  <si>
    <t>000 1 05 01010 01 0000 110</t>
  </si>
  <si>
    <t>000 1 05 01011 01 1000110</t>
  </si>
  <si>
    <t>000 1 05 01000 00 0000 110</t>
  </si>
  <si>
    <t>000 1 05 01020 01 0000 110</t>
  </si>
  <si>
    <t>1.3.1.Налог, взимаемый в связи с применением упрощенной системы налогообложения</t>
  </si>
  <si>
    <t>1.3.1.1.Налог, взимаемый с налогоплательщиков, выбравших в качестве объекта налогообложения доходы</t>
  </si>
  <si>
    <t>1.3.1.1.2.Налог,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</si>
  <si>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1.3.1.2.Налог, взимаемый с налогоплательщиков, выбравших в качестве объекта налогообложения доходы, уменьшенные на величину расходов</t>
  </si>
  <si>
    <t>1.3.1.2.1.Налог,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</si>
  <si>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1.3.2.Единый налог на вмененный доход для отдельных видов деятельности</t>
  </si>
  <si>
    <t>1.3.2.1.Единый налог на вмененный доход для отдельных видов деятельности</t>
  </si>
  <si>
    <t>1.3.2.2.Единый налог на вмененный доход для отдельных видов деятельности (за налоговые периоды, истекшие до 1 января 2011 года)</t>
  </si>
  <si>
    <t>1.3.3.Единый сельскохозяйственный налог</t>
  </si>
  <si>
    <t>1.3.3.1.Единый сельскохозяйственный налог</t>
  </si>
  <si>
    <t>1.3.4.Налог, взимаемый в связи с применением патентной системы налогообложения</t>
  </si>
  <si>
    <t>1.3.4.1.Налог, взимаемый в связи с применением патентной системы налогообложения, зачисляемый в бюджеты городских  округов</t>
  </si>
  <si>
    <t>1.6.2.1.1.Доходы,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</si>
  <si>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1.6.2.2.1.Доходы получаемые в виде арендной платы , а также  средства от продажи  права на заключение  договоров  аренды за  земли, находящиеся в собственности  городских округов   (за исключением  земельных  участков  бюджетных и автономных учреждений)</t>
  </si>
  <si>
    <t>000 1 16 01000 01 0000 140</t>
  </si>
  <si>
    <t>000 1 16 01050 01 0000 140</t>
  </si>
  <si>
    <t>000 1 16 01060 01 0000 140</t>
  </si>
  <si>
    <t>000 1 16 01070 01 0000 140</t>
  </si>
  <si>
    <t>000 1 16 01080 01 0000 140</t>
  </si>
  <si>
    <t>000 1 16 01090 01 0000 140</t>
  </si>
  <si>
    <t>000 1 16 01140 01 0000 140</t>
  </si>
  <si>
    <t>000 1 16 01150 01 0000 140</t>
  </si>
  <si>
    <t>000 1 16 01190 01 0000 140</t>
  </si>
  <si>
    <t>000 1 16 012000 01 0000 140</t>
  </si>
  <si>
    <t>000 1 16 07000 01 0000 140</t>
  </si>
  <si>
    <t>000 1 16 100000 00 0000 140</t>
  </si>
  <si>
    <t>1.10.1.Административные штрафы, установленные Кодексом Российской Федерации об административных правонарушениях</t>
  </si>
  <si>
    <t>1.10.1.1.Административные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</si>
  <si>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1.10.2.Штрафы,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</si>
  <si>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1.10.3.Платежи в целях возмещения причиненного ущерба (убытков)</t>
  </si>
  <si>
    <t>1.10.1.2.Административные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</si>
  <si>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1.10.1.3.Административные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</si>
  <si>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1.10.1.4.Денежные взыскания (штрафы) за нарушение бюджетного законодательства Российской Федерации</t>
  </si>
  <si>
    <t>1.10.1.5.Административные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</si>
  <si>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1.10.1.6.Административные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</si>
  <si>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1.10.1.7.Административные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</si>
  <si>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1.10.1.8.Административные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</si>
  <si>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000 2 02 15002 04 0000 150</t>
  </si>
  <si>
    <t>000 2 02 15002 00 0000 150</t>
  </si>
  <si>
    <t>2.1.1.2.Дотации бюджетам на поддержку мер по обеспечению сбалансированности бюджетов</t>
  </si>
  <si>
    <t>2.1.1.2.1.Дотации бюджетам городских округов на поддержку мер по обеспечению сбалансированности бюджетов</t>
  </si>
  <si>
    <t>2.1.2.1.2.Субсидии на софинансирование капитальных вложений в объекты газоснабжения</t>
  </si>
  <si>
    <t>2.1.2.1.3.Субсидии на приобретение жилых помещений для предоставления гражданам, утратившим жилые помещения в результате пожара, по договорам социального найма</t>
  </si>
  <si>
    <t>000 2 02 25013 04 0000 150</t>
  </si>
  <si>
    <t>000 2 02 25013 00 0000 150</t>
  </si>
  <si>
    <t>2.1.2.3.Субсидии бюджетам городских округов на сокращение доли загрязненных сточных вод</t>
  </si>
  <si>
    <t>2.1.2.3.1.Субсидии бюджетам городских округов на сокращение доли загрязненных сточных вод</t>
  </si>
  <si>
    <t>000 2 02 25243 00 0000 150</t>
  </si>
  <si>
    <t>000 2 02 25243 04 0000 150</t>
  </si>
  <si>
    <t>000 2 02 25304 00 0000 150</t>
  </si>
  <si>
    <t>000 2 02 25304 04 0000 150</t>
  </si>
  <si>
    <t>000 2 02 27372 04 0000 150</t>
  </si>
  <si>
    <t>000 2 02 27372 00 0000 150</t>
  </si>
  <si>
    <t>2.1.2.1.1.Субсидии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.</t>
  </si>
  <si>
    <t>2.1.2.1.4.Субсидии на реализацию мероприятий по сокращению доли загрязненных сточных вод  (проектирование объектов)</t>
  </si>
  <si>
    <t>2.1.2.9.1.12.Субсидии на обеспечение доступа к системе электронного документооборота</t>
  </si>
  <si>
    <t>2.1.2.9.1.13.Субсидии на реконструкцию муниципального сегмента региональной автоматизированной системы централизованного оповещения населения Нижегородской области</t>
  </si>
  <si>
    <t>2.1.3.1.3.Субвенции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</si>
  <si>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>2.1.3.1.4.Субвенции на осуществление государственных полномочий по поддержке сельскохозяйственного производства</t>
  </si>
  <si>
    <t>2.1.3.1.5.Субвенции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</si>
  <si>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>2.1.3.1.6.Субвенции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</si>
  <si>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2.1.3.1.13.Субвенции на осуществление полномочий по организации и осуществлению деятельности по опеке и попечительству в отношении совершеннолетних граждан</t>
  </si>
  <si>
    <t>2.1.3.1.8.Субвенции на исполнение полномочий в сфере общего образования в муниципальных общеобразовательных организациях</t>
  </si>
  <si>
    <t>2.1.3.1.9.Субвенции на компенсацию части расходов по приобретению путевки и предоставлению путевки с частичной оплатой за счет средств областного бюджета в организации, осуществляющие санаторно-курортное лечение детей в соответствии с имеющейся лицензией организации, расположенные на территории Российской Федерации</t>
  </si>
  <si>
    <t>2.1.3.1.10. Субвенции на исполнение полномочий по дополнительному финансовому обеспечению мероприятий по организации двухразового бесплатного питания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программам, в части финансирования стоимости наборов продуктов для организации питания</t>
  </si>
  <si>
    <t>2.1.3.1.7.Субвенции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</si>
  <si>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2.1.3.1.11.Субвенции на исполнение полномочий по финансовому обеспечению выплаты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</si>
  <si>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2.1.3.1.12.Субвенции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законодательства об административных правонарушениях</t>
  </si>
  <si>
    <t>000 2 02 35303 04 0000 150</t>
  </si>
  <si>
    <t>000 2 02 35303 00 0000 150</t>
  </si>
  <si>
    <t>000 2 02 45454 04 0000 150</t>
  </si>
  <si>
    <t>000 2 02 45454 00 0000 150</t>
  </si>
  <si>
    <t>000 2 02 35508 00 0000 150</t>
  </si>
  <si>
    <t>000 2 02 35508 04 0000 150</t>
  </si>
  <si>
    <t>000 2 02 35502 04 0000 150</t>
  </si>
  <si>
    <t>000 2 02 35502 00 0000 150</t>
  </si>
  <si>
    <t>2.3.1.1.1.Возврат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из бюджетов городских округов</t>
  </si>
  <si>
    <t>000 2 19 35135 04 0000 150</t>
  </si>
  <si>
    <t>000 2 19 45160 04 0000 150</t>
  </si>
  <si>
    <t>2.1.2.5.Субсидии бюджетам городских округов на строительство и реконструкцию (модернизацию) объектов питьевого водоснабжения</t>
  </si>
  <si>
    <t>2.1.2.5.1.Субсидии бюджетам городских округов на строительство и реконструкцию (модернизацию) объектов питьевого водоснабжения</t>
  </si>
  <si>
    <t>2.1.2.6.Субсидии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</si>
  <si>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2.1.2.6.1.Субсидии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</si>
  <si>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2.1.2.7.Субсидия бюджетам на поддержку отрасли культуры</t>
  </si>
  <si>
    <t>2.1.2.7.1.Субсидии бюджетам на обеспечение развития и укрепления материально-технической базы муниципальных домов культуры</t>
  </si>
  <si>
    <t>2.1.2.8.Субсидии бюджетам субъектов Российской Федерации на реализацию мероприятий по обеспечению жильем молодых семей</t>
  </si>
  <si>
    <t>2.1.2.8.1.Субсидии бюджетам субъектов Российской Федерации на реализацию мероприятий по обеспечению жильем молодых семей</t>
  </si>
  <si>
    <t>2.1.2.9.Субсидия бюджетам на поддержку отрасли культуры</t>
  </si>
  <si>
    <t>2.1.2.9.1.Субсидия бюджетам городских округов на поддержку отрасли культуры</t>
  </si>
  <si>
    <t>2.1.2.10.Субсидии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</si>
  <si>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2.1.2.10.1.Субсидии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</si>
  <si>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2.1.2.11.Субсидии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</si>
  <si>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2.1.2.11.1.Субсидии на проектирование, строительство (реконструкцию) автомобильных дорог общего пользования местного значения с твердым покрытием,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продукции.</t>
  </si>
  <si>
    <t>2.1.2.12.Прочие субсидии</t>
  </si>
  <si>
    <t xml:space="preserve">2.1.2.12.1.Прочие субсидии бюджетам городских  округов </t>
  </si>
  <si>
    <t>2.1.2.12.1.1.Субсидии на оказание частичной финансовой поддержки районных СМИ</t>
  </si>
  <si>
    <t>2.1.2.12.1.2.Субсидии на компенсацию части платежа по полученным гражданами-участниками социальной (льготной) ипотеки ипотечным (жилищным) кредитам (займам)</t>
  </si>
  <si>
    <t>2.1.2.12.1.3.Субсидии на выплату заработной платы с начислениями на нее работникам муниципальных учреждений и органов местного самоуправления</t>
  </si>
  <si>
    <t>2.1.2.12.1.4.Субсидии на реализацию мероприятий по обустройству и восстановлению памятных мест, посвященных Великой Отечественной войне 1941-1945 гг.</t>
  </si>
  <si>
    <t>2.1.2.12.1.5.Субсидии на капитальный ремонт муниципальных учреждений культуры и образовательных организаций, реализующих образовательные программы в области искусства</t>
  </si>
  <si>
    <t>2.1.2.12.1.6..Субсидии на реализацию проекта по поддержке местных инициатив</t>
  </si>
  <si>
    <t>2.1.2.12.1.7.Субсидии на капитальный ремонт образовательных организаций Нижегородской области</t>
  </si>
  <si>
    <t>2.1.2.12.1.8.Субсидии на дополнительное финансовое обеспечение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</si>
  <si>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2.1.2.12.1.9.Субсидии на финансовое обеспечение мероприятий, связанных с предотвращением влияния ухудшения экономической ситуации из-за распространения коронавирусной инфекции (COVID-19) на деятельность транспортных предприятий</t>
  </si>
  <si>
    <t>1.10.1.9.Административные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</si>
  <si>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000 1 05 01021 01 0000 110</t>
  </si>
  <si>
    <t>2.1.3.1.14.Субвенция на поддержку элитного  семеноводства</t>
  </si>
  <si>
    <t>2.1.3.2.1.Субвенции бюджетам   городских  округов 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</si>
  <si>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2.1.4.1.1.Межбюджетные трансферты, передаваемые бюджетам городских  округов  для компенсации дополнительных расходов, возникших в результате решений, принятых органами власти другого уровня </t>
  </si>
  <si>
    <t>2.1.3.1.15.Субвенции на обеспечение прироста сельскохозяйственной продукции собственного производства в рамках приоритетных подотраслей агропромышленного комплекса</t>
  </si>
  <si>
    <t>2.1.3.1.16.Субвенции на возмещение части затрат на поддержку племенного животноводства .</t>
  </si>
  <si>
    <t>2.1.3.1.17.Субвенции на возмещение части затрат на приобретение оборудования и техники</t>
  </si>
  <si>
    <t>2.1.3.1.18.Субвенция на возмещение затрат с/х производства  на 1 литр реализованного молока</t>
  </si>
  <si>
    <t>2.1.3.1.19.Субвенции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</si>
  <si>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2.1.3.6.Субвенции бюджетам 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</si>
  <si>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2.1.3.6.1.Субвенции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</si>
  <si>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2.1.3.7.Субвенции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</si>
  <si>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2.1.3.7.1.Субвенции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</si>
  <si>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2.1.3.8.Субвенции бюджетам городских округов на стимулирование развития приоритетных подотраслей агропромышленного комплекса и развитие малых форм хозяйствования</t>
  </si>
  <si>
    <t>2.1.3.8.1.Субвенции на обеспечение прироста сельскохозяйственной продукции собственного производства в рамках приоритетных подотраслей агропромышленного комплекса</t>
  </si>
  <si>
    <t>2.1.3.9.Субвенции бюджетам городских округов на поддержку сельскохозяйственного производства по отдельным подотраслям растениеводства и животноводства</t>
  </si>
  <si>
    <t xml:space="preserve">2.1.3.9.1.Субвенция на возмещение затрат с/х производства. на 1 литр реализованного молока </t>
  </si>
  <si>
    <t>2.1.3.9.2.Субвенции на возмещение части затрат на поддержку собственного производства молока</t>
  </si>
  <si>
    <t xml:space="preserve">2.1.3.9.3.Субвенции на возмещение части затрат на поддержку элитного семеноводства </t>
  </si>
  <si>
    <t>2.1.4.2.Межбюджетные трансферты, передаваемые бюджетам за достижение показателей деятельности органов исполнительной власти субъектов Российской Федерации</t>
  </si>
  <si>
    <t>2.1.4.2.1.Межбюджетные трансферты, передаваемые бюджетам городских округов на создание модельных муниципальных библиотек</t>
  </si>
  <si>
    <t>2.1.4.3.Прочие межбюджетные трансферты, передаваемые бюджетам</t>
  </si>
  <si>
    <t>2.1.4.3.1.Прочие межбюджетные трансферты, передаваемые бюджетам городских округов</t>
  </si>
  <si>
    <t>2.3.1.1.3.Возврат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</si>
  <si>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2.2.1.2.Прочие безвозмездные поступления в бюджеты городских округов</t>
  </si>
  <si>
    <t>2.1.2.4.Субсидии бюджетам 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</si>
  <si>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2.1.2.4.1.Субсидии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</si>
  <si>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2.1.3.5.1.Субвенции бюджетам городских  округов  на составление списков кандидатов в присяжные заседатели федеральных судов </t>
  </si>
  <si>
    <t>2.1.2.12.1.10.Субсидии на капитальный ремонт, ремонт и ремонтно-реставрационные работы муниципальных учреждений культуры</t>
  </si>
  <si>
    <t>2.1.2.12.1.11.Субсидии на создание (обустройство) контейнерных площадок</t>
  </si>
  <si>
    <t>(тыс.руб.)</t>
  </si>
  <si>
    <t xml:space="preserve">                                                                                                                                     Приложение № 1</t>
  </si>
  <si>
    <t xml:space="preserve">                                                                                                                                                от                            №</t>
  </si>
  <si>
    <t xml:space="preserve">                                                                                                                                    бюджета      городского   округа город Чкаловск </t>
  </si>
  <si>
    <t xml:space="preserve">                                                                                                                                               Нижегородской области за 2020 год"</t>
  </si>
  <si>
    <t xml:space="preserve">                              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</si>
  <si>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                           городского округа город Чкаловск</t>
  </si>
  <si>
    <t xml:space="preserve">                                                                                                                                                Нижегородской области </t>
  </si>
  <si>
    <t xml:space="preserve">                                                                                                                                     "Об утверждении  отчета  об исполнении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</si>
</sst>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/>
    </xf>
    <xf numFmtId="164" fontId="3" fillId="0" borderId="0" xfId="0" applyNumberFormat="1" applyFont="1"/>
    <xf numFmtId="49" fontId="9" fillId="0" borderId="10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Fill="1"/>
    <xf numFmtId="0" fontId="3" fillId="0" borderId="11" xfId="0" applyFont="1" applyBorder="1"/>
    <xf numFmtId="0" fontId="3" fillId="0" borderId="0" xfId="0" applyFont="1"/>
    <xf numFmtId="0" fontId="3" fillId="0" borderId="0" xfId="0" applyFont="1"/>
    <xf numFmtId="0" fontId="3" fillId="0" borderId="0" xfId="0" applyFont="1"/>
    <xf numFmtId="164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/>
    <xf numFmtId="0" fontId="0" fillId="0" borderId="0" xfId="0" applyAlignme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8" fillId="0" borderId="14" xfId="0" applyFont="1" applyBorder="1" applyAlignment="1">
      <alignment vertical="center"/>
    </xf>
    <xf numFmtId="164" fontId="8" fillId="0" borderId="15" xfId="0" applyNumberFormat="1" applyFont="1" applyBorder="1" applyAlignment="1">
      <alignment vertical="center"/>
    </xf>
    <xf numFmtId="164" fontId="8" fillId="0" borderId="16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 applyProtection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164" fontId="8" fillId="2" borderId="5" xfId="0" applyNumberFormat="1" applyFont="1" applyFill="1" applyBorder="1"/>
    <xf numFmtId="164" fontId="8" fillId="2" borderId="12" xfId="0" applyNumberFormat="1" applyFont="1" applyFill="1" applyBorder="1"/>
    <xf numFmtId="164" fontId="8" fillId="2" borderId="1" xfId="0" applyNumberFormat="1" applyFont="1" applyFill="1" applyBorder="1"/>
    <xf numFmtId="164" fontId="3" fillId="2" borderId="12" xfId="0" applyNumberFormat="1" applyFont="1" applyFill="1" applyBorder="1"/>
    <xf numFmtId="164" fontId="3" fillId="2" borderId="13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 applyBorder="1"/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 applyProtection="1">
      <alignment horizontal="left" wrapText="1"/>
    </xf>
    <xf numFmtId="0" fontId="8" fillId="2" borderId="1" xfId="0" applyNumberFormat="1" applyFont="1" applyFill="1" applyBorder="1" applyAlignment="1">
      <alignment horizontal="left" wrapText="1"/>
    </xf>
    <xf numFmtId="165" fontId="6" fillId="2" borderId="1" xfId="0" applyNumberFormat="1" applyFont="1" applyFill="1" applyBorder="1" applyAlignment="1" applyProtection="1">
      <alignment horizontal="left" wrapText="1"/>
    </xf>
    <xf numFmtId="2" fontId="6" fillId="2" borderId="1" xfId="0" applyNumberFormat="1" applyFont="1" applyFill="1" applyBorder="1" applyAlignment="1" applyProtection="1">
      <alignment horizontal="left" wrapText="1"/>
    </xf>
    <xf numFmtId="49" fontId="6" fillId="2" borderId="1" xfId="0" applyNumberFormat="1" applyFont="1" applyFill="1" applyBorder="1" applyAlignment="1">
      <alignment horizontal="left" wrapText="1"/>
    </xf>
    <xf numFmtId="49" fontId="6" fillId="0" borderId="1" xfId="0" applyNumberFormat="1" applyFont="1" applyBorder="1" applyAlignment="1" applyProtection="1">
      <alignment horizontal="left" wrapText="1"/>
    </xf>
    <xf numFmtId="0" fontId="8" fillId="0" borderId="15" xfId="0" applyNumberFormat="1" applyFont="1" applyBorder="1" applyAlignment="1">
      <alignment horizontal="left" wrapText="1"/>
    </xf>
    <xf numFmtId="0" fontId="8" fillId="2" borderId="3" xfId="0" applyNumberFormat="1" applyFont="1" applyFill="1" applyBorder="1" applyAlignment="1">
      <alignment horizontal="left" wrapText="1"/>
    </xf>
    <xf numFmtId="0" fontId="8" fillId="2" borderId="2" xfId="0" applyNumberFormat="1" applyFont="1" applyFill="1" applyBorder="1" applyAlignment="1">
      <alignment horizontal="left" wrapText="1"/>
    </xf>
    <xf numFmtId="0" fontId="6" fillId="2" borderId="2" xfId="0" applyNumberFormat="1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horizontal="left" wrapText="1"/>
    </xf>
    <xf numFmtId="165" fontId="6" fillId="0" borderId="1" xfId="0" applyNumberFormat="1" applyFont="1" applyBorder="1" applyAlignment="1" applyProtection="1">
      <alignment horizontal="left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left" wrapText="1"/>
    </xf>
    <xf numFmtId="49" fontId="3" fillId="0" borderId="0" xfId="0" applyNumberFormat="1" applyFont="1" applyAlignment="1"/>
    <xf numFmtId="0" fontId="3" fillId="0" borderId="0" xfId="0" applyFont="1" applyAlignment="1"/>
    <xf numFmtId="49" fontId="3" fillId="0" borderId="0" xfId="0" applyNumberFormat="1" applyFont="1" applyAlignment="1"/>
    <xf numFmtId="0" fontId="0" fillId="0" borderId="0" xfId="0" applyAlignment="1"/>
    <xf numFmtId="49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7"/>
  <sheetViews>
    <sheetView showGridLines="0" tabSelected="1" topLeftCell="B38" zoomScaleNormal="100" workbookViewId="0">
      <selection activeCell="K73" sqref="K73"/>
    </sheetView>
  </sheetViews>
  <sheetFormatPr defaultColWidth="9.109375" defaultRowHeight="13.2"/>
  <cols>
    <col min="1" max="1" width="0.5546875" style="3" hidden="1" customWidth="1"/>
    <col min="2" max="2" width="23.77734375" style="3" customWidth="1"/>
    <col min="3" max="3" width="41.21875" style="3" customWidth="1"/>
    <col min="4" max="4" width="11" style="3" customWidth="1"/>
    <col min="5" max="5" width="10" style="3" customWidth="1"/>
    <col min="6" max="6" width="11.109375" style="3" customWidth="1"/>
    <col min="7" max="7" width="10.6640625" style="3" customWidth="1"/>
    <col min="8" max="8" width="9.109375" style="3" customWidth="1"/>
    <col min="9" max="9" width="7.109375" style="3" customWidth="1"/>
    <col min="10" max="16384" width="9.109375" style="3"/>
  </cols>
  <sheetData>
    <row r="1" spans="2:9" ht="12.75" customHeight="1">
      <c r="B1" s="69" t="s">
        <v>381</v>
      </c>
      <c r="C1" s="66"/>
      <c r="D1" s="66"/>
      <c r="E1" s="66"/>
      <c r="F1" s="66"/>
      <c r="G1" s="64"/>
      <c r="H1" s="64"/>
    </row>
    <row r="2" spans="2:9" ht="12.75" customHeight="1">
      <c r="B2" s="63" t="s">
        <v>385</v>
      </c>
      <c r="C2" s="64"/>
      <c r="D2" s="64"/>
      <c r="E2" s="64"/>
      <c r="F2" s="64"/>
      <c r="G2" s="64"/>
      <c r="H2" s="64"/>
    </row>
    <row r="3" spans="2:9" ht="12.75" customHeight="1">
      <c r="B3" s="65" t="s">
        <v>386</v>
      </c>
      <c r="C3" s="66"/>
      <c r="D3" s="66"/>
      <c r="E3" s="66"/>
      <c r="F3" s="66"/>
      <c r="G3" s="64"/>
      <c r="H3" s="64"/>
    </row>
    <row r="4" spans="2:9" ht="12.75" customHeight="1">
      <c r="B4" s="67" t="s">
        <v>387</v>
      </c>
      <c r="C4" s="66"/>
      <c r="D4" s="66"/>
      <c r="E4" s="66"/>
      <c r="F4" s="66"/>
      <c r="G4" s="64"/>
      <c r="H4" s="64"/>
    </row>
    <row r="5" spans="2:9" ht="12.75" customHeight="1">
      <c r="B5" s="67" t="s">
        <v>382</v>
      </c>
      <c r="C5" s="66"/>
      <c r="D5" s="66"/>
      <c r="E5" s="66"/>
      <c r="F5" s="66"/>
      <c r="G5" s="64"/>
      <c r="H5" s="64"/>
    </row>
    <row r="6" spans="2:9" ht="12.75" customHeight="1">
      <c r="B6" s="67" t="s">
        <v>388</v>
      </c>
      <c r="C6" s="66"/>
      <c r="D6" s="66"/>
      <c r="E6" s="66"/>
      <c r="F6" s="66"/>
      <c r="G6" s="64"/>
      <c r="H6" s="64"/>
    </row>
    <row r="7" spans="2:9" ht="12.75" customHeight="1">
      <c r="B7" s="67" t="s">
        <v>383</v>
      </c>
      <c r="C7" s="66"/>
      <c r="D7" s="66"/>
      <c r="E7" s="66"/>
      <c r="F7" s="66"/>
      <c r="G7" s="64"/>
      <c r="H7" s="64"/>
    </row>
    <row r="8" spans="2:9" ht="12.75" customHeight="1">
      <c r="B8" s="67" t="s">
        <v>384</v>
      </c>
      <c r="C8" s="66"/>
      <c r="D8" s="66"/>
      <c r="E8" s="66"/>
      <c r="F8" s="66"/>
      <c r="G8" s="64"/>
      <c r="H8" s="64"/>
    </row>
    <row r="9" spans="2:9" ht="12.75" customHeight="1">
      <c r="B9" s="67"/>
      <c r="C9" s="66"/>
      <c r="D9" s="66"/>
      <c r="E9" s="66"/>
      <c r="F9" s="66"/>
      <c r="G9" s="64"/>
      <c r="H9" s="2"/>
    </row>
    <row r="10" spans="2:9" ht="67.5" customHeight="1">
      <c r="B10" s="1"/>
      <c r="C10" s="68" t="s">
        <v>238</v>
      </c>
      <c r="D10" s="66"/>
      <c r="E10" s="66"/>
      <c r="F10" s="23"/>
    </row>
    <row r="11" spans="2:9" ht="26.25" customHeight="1" thickBot="1">
      <c r="C11" s="4"/>
      <c r="D11" s="5"/>
      <c r="E11" s="2"/>
      <c r="F11" s="2" t="s">
        <v>380</v>
      </c>
    </row>
    <row r="12" spans="2:9" ht="75.75" customHeight="1" thickBot="1">
      <c r="B12" s="6" t="s">
        <v>1</v>
      </c>
      <c r="C12" s="7" t="s">
        <v>0</v>
      </c>
      <c r="D12" s="8" t="s">
        <v>239</v>
      </c>
      <c r="E12" s="9" t="s">
        <v>240</v>
      </c>
      <c r="F12" s="10" t="s">
        <v>60</v>
      </c>
    </row>
    <row r="13" spans="2:9" ht="26.4">
      <c r="B13" s="11" t="s">
        <v>3</v>
      </c>
      <c r="C13" s="56" t="s">
        <v>46</v>
      </c>
      <c r="D13" s="36">
        <f>D14+D25+D44+D54+D68+D73+D82+D94+D107+D20+D38</f>
        <v>273761.40000000002</v>
      </c>
      <c r="E13" s="36">
        <f>E14+E25+E44+E54+E68+E73+E82+E94+E107+E20+E38</f>
        <v>284979.89999999997</v>
      </c>
      <c r="F13" s="37">
        <f>E13/D13*100</f>
        <v>104.0979115390263</v>
      </c>
      <c r="G13" s="12"/>
    </row>
    <row r="14" spans="2:9">
      <c r="B14" s="13" t="s">
        <v>4</v>
      </c>
      <c r="C14" s="57" t="s">
        <v>47</v>
      </c>
      <c r="D14" s="38">
        <f>D15</f>
        <v>181171</v>
      </c>
      <c r="E14" s="38">
        <f>E15</f>
        <v>184545.80000000002</v>
      </c>
      <c r="F14" s="37">
        <f t="shared" ref="F14:F106" si="0">E14/D14*100</f>
        <v>101.86277053170762</v>
      </c>
      <c r="G14" s="12"/>
    </row>
    <row r="15" spans="2:9" ht="15.6" customHeight="1">
      <c r="B15" s="13" t="s">
        <v>5</v>
      </c>
      <c r="C15" s="57" t="s">
        <v>48</v>
      </c>
      <c r="D15" s="38">
        <f>D16+D17+D18+D19</f>
        <v>181171</v>
      </c>
      <c r="E15" s="38">
        <f>E16+E17+E18+E19</f>
        <v>184545.80000000002</v>
      </c>
      <c r="F15" s="37">
        <f t="shared" si="0"/>
        <v>101.86277053170762</v>
      </c>
      <c r="G15" s="12"/>
    </row>
    <row r="16" spans="2:9" ht="64.2" customHeight="1">
      <c r="B16" s="14" t="s">
        <v>6</v>
      </c>
      <c r="C16" s="58" t="s">
        <v>49</v>
      </c>
      <c r="D16" s="21">
        <v>177820</v>
      </c>
      <c r="E16" s="22">
        <v>181927.1</v>
      </c>
      <c r="F16" s="39">
        <f t="shared" si="0"/>
        <v>102.30969519739061</v>
      </c>
      <c r="G16" s="12"/>
      <c r="I16" s="15"/>
    </row>
    <row r="17" spans="2:8" ht="81.599999999999994" customHeight="1">
      <c r="B17" s="14" t="s">
        <v>7</v>
      </c>
      <c r="C17" s="58" t="s">
        <v>50</v>
      </c>
      <c r="D17" s="21">
        <v>1133</v>
      </c>
      <c r="E17" s="22">
        <v>1047.3</v>
      </c>
      <c r="F17" s="39">
        <f t="shared" si="0"/>
        <v>92.436010591350396</v>
      </c>
      <c r="G17" s="12"/>
    </row>
    <row r="18" spans="2:8" ht="37.799999999999997" customHeight="1">
      <c r="B18" s="14" t="s">
        <v>8</v>
      </c>
      <c r="C18" s="58" t="s">
        <v>51</v>
      </c>
      <c r="D18" s="21">
        <v>1350.4</v>
      </c>
      <c r="E18" s="22">
        <v>1048.2</v>
      </c>
      <c r="F18" s="39">
        <f t="shared" si="0"/>
        <v>77.621445497630333</v>
      </c>
      <c r="G18" s="12"/>
    </row>
    <row r="19" spans="2:8" ht="75.599999999999994" customHeight="1">
      <c r="B19" s="14" t="s">
        <v>9</v>
      </c>
      <c r="C19" s="58" t="s">
        <v>52</v>
      </c>
      <c r="D19" s="21">
        <v>867.6</v>
      </c>
      <c r="E19" s="22">
        <v>523.20000000000005</v>
      </c>
      <c r="F19" s="39">
        <f t="shared" si="0"/>
        <v>60.304287690179812</v>
      </c>
      <c r="G19" s="12"/>
      <c r="H19" s="16"/>
    </row>
    <row r="20" spans="2:8" ht="52.8">
      <c r="B20" s="13" t="s">
        <v>63</v>
      </c>
      <c r="C20" s="57" t="s">
        <v>62</v>
      </c>
      <c r="D20" s="38">
        <f>D21+D22+D23+D24</f>
        <v>19583.3</v>
      </c>
      <c r="E20" s="38">
        <f>E21+E22+E23+E24</f>
        <v>19095.3</v>
      </c>
      <c r="F20" s="37">
        <f t="shared" si="0"/>
        <v>97.508080864818496</v>
      </c>
      <c r="G20" s="12"/>
      <c r="H20" s="16"/>
    </row>
    <row r="21" spans="2:8" ht="72" customHeight="1">
      <c r="B21" s="14" t="s">
        <v>64</v>
      </c>
      <c r="C21" s="53" t="s">
        <v>69</v>
      </c>
      <c r="D21" s="40">
        <v>6948</v>
      </c>
      <c r="E21" s="22">
        <v>8807.5</v>
      </c>
      <c r="F21" s="39">
        <f t="shared" si="0"/>
        <v>126.76309729418537</v>
      </c>
      <c r="G21" s="12"/>
      <c r="H21" s="16"/>
    </row>
    <row r="22" spans="2:8" ht="73.2" customHeight="1">
      <c r="B22" s="14" t="s">
        <v>65</v>
      </c>
      <c r="C22" s="59" t="s">
        <v>70</v>
      </c>
      <c r="D22" s="40">
        <v>48.2</v>
      </c>
      <c r="E22" s="22">
        <v>63</v>
      </c>
      <c r="F22" s="39">
        <f t="shared" si="0"/>
        <v>130.70539419087137</v>
      </c>
      <c r="G22" s="12"/>
      <c r="H22" s="16"/>
    </row>
    <row r="23" spans="2:8" ht="59.4" customHeight="1">
      <c r="B23" s="14" t="s">
        <v>66</v>
      </c>
      <c r="C23" s="53" t="s">
        <v>71</v>
      </c>
      <c r="D23" s="40">
        <v>13920.5</v>
      </c>
      <c r="E23" s="22">
        <v>11848.5</v>
      </c>
      <c r="F23" s="39">
        <f t="shared" si="0"/>
        <v>85.115477173952087</v>
      </c>
      <c r="G23" s="12"/>
      <c r="H23" s="16"/>
    </row>
    <row r="24" spans="2:8" ht="57.6" customHeight="1">
      <c r="B24" s="14" t="s">
        <v>67</v>
      </c>
      <c r="C24" s="53" t="s">
        <v>72</v>
      </c>
      <c r="D24" s="40">
        <v>-1333.4</v>
      </c>
      <c r="E24" s="22">
        <v>-1623.7</v>
      </c>
      <c r="F24" s="39">
        <f t="shared" si="0"/>
        <v>121.77141142942854</v>
      </c>
      <c r="G24" s="12"/>
      <c r="H24" s="16"/>
    </row>
    <row r="25" spans="2:8">
      <c r="B25" s="13" t="s">
        <v>10</v>
      </c>
      <c r="C25" s="57" t="s">
        <v>68</v>
      </c>
      <c r="D25" s="38">
        <f>D31+D36+D34+D26</f>
        <v>8998.7000000000007</v>
      </c>
      <c r="E25" s="38">
        <f>E31+E36+E34+E26</f>
        <v>9234.4000000000015</v>
      </c>
      <c r="F25" s="37">
        <f t="shared" si="0"/>
        <v>102.61926722748842</v>
      </c>
      <c r="G25" s="12"/>
      <c r="H25" s="16"/>
    </row>
    <row r="26" spans="2:8" s="42" customFormat="1" ht="30.6" customHeight="1">
      <c r="B26" s="47" t="s">
        <v>243</v>
      </c>
      <c r="C26" s="54" t="s">
        <v>245</v>
      </c>
      <c r="D26" s="22">
        <f>D27+D29</f>
        <v>3061</v>
      </c>
      <c r="E26" s="22">
        <f>E27+E29</f>
        <v>3166.9</v>
      </c>
      <c r="F26" s="22">
        <f t="shared" si="0"/>
        <v>103.4596537079386</v>
      </c>
      <c r="G26" s="12"/>
      <c r="H26" s="16"/>
    </row>
    <row r="27" spans="2:8" s="42" customFormat="1" ht="32.4" customHeight="1">
      <c r="B27" s="47" t="s">
        <v>241</v>
      </c>
      <c r="C27" s="54" t="s">
        <v>246</v>
      </c>
      <c r="D27" s="22">
        <f>D28</f>
        <v>2076</v>
      </c>
      <c r="E27" s="22">
        <f>E28</f>
        <v>2055.9</v>
      </c>
      <c r="F27" s="22">
        <f t="shared" si="0"/>
        <v>99.03179190751446</v>
      </c>
      <c r="G27" s="12"/>
      <c r="H27" s="16"/>
    </row>
    <row r="28" spans="2:8" s="42" customFormat="1" ht="51.6" customHeight="1">
      <c r="B28" s="47" t="s">
        <v>242</v>
      </c>
      <c r="C28" s="54" t="s">
        <v>247</v>
      </c>
      <c r="D28" s="22">
        <v>2076</v>
      </c>
      <c r="E28" s="22">
        <v>2055.9</v>
      </c>
      <c r="F28" s="22">
        <f t="shared" si="0"/>
        <v>99.03179190751446</v>
      </c>
      <c r="G28" s="12"/>
      <c r="H28" s="16"/>
    </row>
    <row r="29" spans="2:8" s="42" customFormat="1" ht="37.799999999999997" customHeight="1">
      <c r="B29" s="47" t="s">
        <v>244</v>
      </c>
      <c r="C29" s="54" t="s">
        <v>248</v>
      </c>
      <c r="D29" s="22">
        <f>D30</f>
        <v>985</v>
      </c>
      <c r="E29" s="22">
        <f>E30</f>
        <v>1111</v>
      </c>
      <c r="F29" s="22">
        <f t="shared" si="0"/>
        <v>112.79187817258882</v>
      </c>
      <c r="G29" s="12"/>
      <c r="H29" s="16"/>
    </row>
    <row r="30" spans="2:8" s="42" customFormat="1" ht="84.6" customHeight="1">
      <c r="B30" s="47" t="s">
        <v>350</v>
      </c>
      <c r="C30" s="60" t="s">
        <v>249</v>
      </c>
      <c r="D30" s="22">
        <v>985</v>
      </c>
      <c r="E30" s="22">
        <v>1111</v>
      </c>
      <c r="F30" s="22">
        <f t="shared" si="0"/>
        <v>112.79187817258882</v>
      </c>
      <c r="G30" s="12"/>
      <c r="H30" s="16"/>
    </row>
    <row r="31" spans="2:8" ht="27" customHeight="1">
      <c r="B31" s="31" t="s">
        <v>11</v>
      </c>
      <c r="C31" s="48" t="s">
        <v>250</v>
      </c>
      <c r="D31" s="22">
        <f>D32+D33</f>
        <v>5153.7</v>
      </c>
      <c r="E31" s="22">
        <f>E32+E33</f>
        <v>5281.6</v>
      </c>
      <c r="F31" s="22">
        <f t="shared" si="0"/>
        <v>102.481712167957</v>
      </c>
      <c r="G31" s="12"/>
      <c r="H31" s="16"/>
    </row>
    <row r="32" spans="2:8" ht="25.8" customHeight="1">
      <c r="B32" s="31" t="s">
        <v>12</v>
      </c>
      <c r="C32" s="48" t="s">
        <v>251</v>
      </c>
      <c r="D32" s="22">
        <v>5153.7</v>
      </c>
      <c r="E32" s="22">
        <v>5281.1</v>
      </c>
      <c r="F32" s="22">
        <f t="shared" si="0"/>
        <v>102.47201040029495</v>
      </c>
      <c r="G32" s="12"/>
      <c r="H32" s="16"/>
    </row>
    <row r="33" spans="2:7" ht="40.200000000000003" customHeight="1">
      <c r="B33" s="31" t="s">
        <v>13</v>
      </c>
      <c r="C33" s="48" t="s">
        <v>252</v>
      </c>
      <c r="D33" s="22">
        <v>0</v>
      </c>
      <c r="E33" s="22">
        <v>0.5</v>
      </c>
      <c r="F33" s="22">
        <v>0</v>
      </c>
      <c r="G33" s="12"/>
    </row>
    <row r="34" spans="2:7" ht="21.6" customHeight="1">
      <c r="B34" s="31" t="s">
        <v>14</v>
      </c>
      <c r="C34" s="48" t="s">
        <v>253</v>
      </c>
      <c r="D34" s="22">
        <f>D35</f>
        <v>757</v>
      </c>
      <c r="E34" s="22">
        <f>E35</f>
        <v>725.6</v>
      </c>
      <c r="F34" s="22">
        <f t="shared" ref="F34:F35" si="1">E34/D34*100</f>
        <v>95.852047556142679</v>
      </c>
      <c r="G34" s="12"/>
    </row>
    <row r="35" spans="2:7" ht="20.399999999999999" customHeight="1">
      <c r="B35" s="31" t="s">
        <v>15</v>
      </c>
      <c r="C35" s="48" t="s">
        <v>254</v>
      </c>
      <c r="D35" s="22">
        <v>757</v>
      </c>
      <c r="E35" s="22">
        <v>725.6</v>
      </c>
      <c r="F35" s="22">
        <f t="shared" si="1"/>
        <v>95.852047556142679</v>
      </c>
      <c r="G35" s="12"/>
    </row>
    <row r="36" spans="2:7" ht="30" customHeight="1">
      <c r="B36" s="31" t="s">
        <v>99</v>
      </c>
      <c r="C36" s="48" t="s">
        <v>255</v>
      </c>
      <c r="D36" s="22">
        <f>D37</f>
        <v>27</v>
      </c>
      <c r="E36" s="22">
        <f>E37</f>
        <v>60.3</v>
      </c>
      <c r="F36" s="22">
        <f t="shared" si="0"/>
        <v>223.33333333333334</v>
      </c>
      <c r="G36" s="12"/>
    </row>
    <row r="37" spans="2:7" ht="39" customHeight="1">
      <c r="B37" s="31" t="s">
        <v>101</v>
      </c>
      <c r="C37" s="48" t="s">
        <v>256</v>
      </c>
      <c r="D37" s="22">
        <v>27</v>
      </c>
      <c r="E37" s="22">
        <v>60.3</v>
      </c>
      <c r="F37" s="22">
        <f t="shared" si="0"/>
        <v>223.33333333333334</v>
      </c>
      <c r="G37" s="12"/>
    </row>
    <row r="38" spans="2:7">
      <c r="B38" s="32" t="s">
        <v>103</v>
      </c>
      <c r="C38" s="50" t="s">
        <v>102</v>
      </c>
      <c r="D38" s="38">
        <f>D39+D41</f>
        <v>27737.5</v>
      </c>
      <c r="E38" s="38">
        <f>E39+E41</f>
        <v>27929.199999999997</v>
      </c>
      <c r="F38" s="38">
        <f t="shared" si="0"/>
        <v>100.69112212708427</v>
      </c>
      <c r="G38" s="12"/>
    </row>
    <row r="39" spans="2:7" ht="21.6" customHeight="1">
      <c r="B39" s="31" t="s">
        <v>104</v>
      </c>
      <c r="C39" s="48" t="s">
        <v>105</v>
      </c>
      <c r="D39" s="22">
        <f>D40</f>
        <v>6875.5</v>
      </c>
      <c r="E39" s="22">
        <f>E40</f>
        <v>6964.4</v>
      </c>
      <c r="F39" s="22">
        <f t="shared" si="0"/>
        <v>101.2929968729547</v>
      </c>
      <c r="G39" s="12"/>
    </row>
    <row r="40" spans="2:7" ht="39.6" customHeight="1">
      <c r="B40" s="31" t="s">
        <v>107</v>
      </c>
      <c r="C40" s="49" t="s">
        <v>106</v>
      </c>
      <c r="D40" s="22">
        <v>6875.5</v>
      </c>
      <c r="E40" s="22">
        <v>6964.4</v>
      </c>
      <c r="F40" s="22">
        <f t="shared" si="0"/>
        <v>101.2929968729547</v>
      </c>
      <c r="G40" s="12"/>
    </row>
    <row r="41" spans="2:7" ht="20.399999999999999" customHeight="1">
      <c r="B41" s="31" t="s">
        <v>108</v>
      </c>
      <c r="C41" s="48" t="s">
        <v>109</v>
      </c>
      <c r="D41" s="22">
        <f>D42+D43</f>
        <v>20862</v>
      </c>
      <c r="E41" s="22">
        <f>E42+E43</f>
        <v>20964.8</v>
      </c>
      <c r="F41" s="22">
        <f t="shared" si="0"/>
        <v>100.49276195954366</v>
      </c>
      <c r="G41" s="12"/>
    </row>
    <row r="42" spans="2:7" ht="22.8" customHeight="1">
      <c r="B42" s="31" t="s">
        <v>110</v>
      </c>
      <c r="C42" s="48" t="s">
        <v>111</v>
      </c>
      <c r="D42" s="22">
        <v>6574.9</v>
      </c>
      <c r="E42" s="22">
        <v>6569.8</v>
      </c>
      <c r="F42" s="22">
        <f t="shared" ref="F42:F43" si="2">E42/D42*100</f>
        <v>99.922432280338867</v>
      </c>
      <c r="G42" s="12"/>
    </row>
    <row r="43" spans="2:7" ht="24.6" customHeight="1">
      <c r="B43" s="31" t="s">
        <v>113</v>
      </c>
      <c r="C43" s="48" t="s">
        <v>112</v>
      </c>
      <c r="D43" s="22">
        <v>14287.1</v>
      </c>
      <c r="E43" s="22">
        <v>14395</v>
      </c>
      <c r="F43" s="22">
        <f t="shared" si="2"/>
        <v>100.75522674300592</v>
      </c>
      <c r="G43" s="12"/>
    </row>
    <row r="44" spans="2:7">
      <c r="B44" s="32" t="s">
        <v>16</v>
      </c>
      <c r="C44" s="50" t="s">
        <v>114</v>
      </c>
      <c r="D44" s="38">
        <f>D45+D47+D48</f>
        <v>3855.6</v>
      </c>
      <c r="E44" s="38">
        <f>E45+E47+E48</f>
        <v>4002</v>
      </c>
      <c r="F44" s="38">
        <f t="shared" si="0"/>
        <v>103.79707438530967</v>
      </c>
      <c r="G44" s="12"/>
    </row>
    <row r="45" spans="2:7" ht="27.6" customHeight="1">
      <c r="B45" s="31" t="s">
        <v>17</v>
      </c>
      <c r="C45" s="48" t="s">
        <v>115</v>
      </c>
      <c r="D45" s="22">
        <f>D46</f>
        <v>1863</v>
      </c>
      <c r="E45" s="22">
        <f>E46</f>
        <v>2189.5</v>
      </c>
      <c r="F45" s="22">
        <f t="shared" si="0"/>
        <v>117.52549651100375</v>
      </c>
      <c r="G45" s="12"/>
    </row>
    <row r="46" spans="2:7" ht="43.2" customHeight="1">
      <c r="B46" s="31" t="s">
        <v>18</v>
      </c>
      <c r="C46" s="48" t="s">
        <v>116</v>
      </c>
      <c r="D46" s="21">
        <v>1863</v>
      </c>
      <c r="E46" s="22">
        <v>2189.5</v>
      </c>
      <c r="F46" s="22">
        <f t="shared" si="0"/>
        <v>117.52549651100375</v>
      </c>
      <c r="G46" s="12"/>
    </row>
    <row r="47" spans="2:7" ht="62.4" customHeight="1">
      <c r="B47" s="31" t="s">
        <v>117</v>
      </c>
      <c r="C47" s="48" t="s">
        <v>121</v>
      </c>
      <c r="D47" s="21">
        <v>161.19999999999999</v>
      </c>
      <c r="E47" s="22">
        <v>49.5</v>
      </c>
      <c r="F47" s="22">
        <f t="shared" si="0"/>
        <v>30.707196029776679</v>
      </c>
      <c r="G47" s="12"/>
    </row>
    <row r="48" spans="2:7" ht="37.200000000000003" customHeight="1">
      <c r="B48" s="31" t="s">
        <v>19</v>
      </c>
      <c r="C48" s="51" t="s">
        <v>145</v>
      </c>
      <c r="D48" s="22">
        <f>D49+D50+D51+D53+D52</f>
        <v>1831.3999999999999</v>
      </c>
      <c r="E48" s="22">
        <f>E49+E50+E51+E53+E52</f>
        <v>1763</v>
      </c>
      <c r="F48" s="22">
        <f t="shared" si="0"/>
        <v>96.265152342470245</v>
      </c>
      <c r="G48" s="12"/>
    </row>
    <row r="49" spans="2:9" ht="75" customHeight="1">
      <c r="B49" s="31" t="s">
        <v>118</v>
      </c>
      <c r="C49" s="51" t="s">
        <v>146</v>
      </c>
      <c r="D49" s="21">
        <v>5.8</v>
      </c>
      <c r="E49" s="22">
        <v>0</v>
      </c>
      <c r="F49" s="22">
        <f t="shared" si="0"/>
        <v>0</v>
      </c>
      <c r="G49" s="12"/>
    </row>
    <row r="50" spans="2:9" ht="37.799999999999997" customHeight="1">
      <c r="B50" s="31" t="s">
        <v>119</v>
      </c>
      <c r="C50" s="49" t="s">
        <v>147</v>
      </c>
      <c r="D50" s="21">
        <v>986.4</v>
      </c>
      <c r="E50" s="22">
        <v>1318.7</v>
      </c>
      <c r="F50" s="22">
        <f t="shared" si="0"/>
        <v>133.68815896188158</v>
      </c>
      <c r="G50" s="12"/>
    </row>
    <row r="51" spans="2:9" ht="33" customHeight="1">
      <c r="B51" s="31" t="s">
        <v>120</v>
      </c>
      <c r="C51" s="49" t="s">
        <v>148</v>
      </c>
      <c r="D51" s="21">
        <v>104.2</v>
      </c>
      <c r="E51" s="22">
        <v>91.1</v>
      </c>
      <c r="F51" s="22">
        <f t="shared" si="0"/>
        <v>87.428023032629554</v>
      </c>
      <c r="G51" s="12"/>
    </row>
    <row r="52" spans="2:9" s="18" customFormat="1" ht="28.8" customHeight="1">
      <c r="B52" s="31" t="s">
        <v>154</v>
      </c>
      <c r="C52" s="49" t="s">
        <v>153</v>
      </c>
      <c r="D52" s="21">
        <v>711</v>
      </c>
      <c r="E52" s="22">
        <v>323.2</v>
      </c>
      <c r="F52" s="22">
        <f t="shared" si="0"/>
        <v>45.457102672292542</v>
      </c>
      <c r="G52" s="12"/>
    </row>
    <row r="53" spans="2:9" ht="31.2" customHeight="1">
      <c r="B53" s="31" t="s">
        <v>20</v>
      </c>
      <c r="C53" s="48" t="s">
        <v>155</v>
      </c>
      <c r="D53" s="21">
        <v>24</v>
      </c>
      <c r="E53" s="22">
        <v>30</v>
      </c>
      <c r="F53" s="22">
        <f t="shared" si="0"/>
        <v>125</v>
      </c>
      <c r="G53" s="12"/>
    </row>
    <row r="54" spans="2:9" ht="52.8">
      <c r="B54" s="32" t="s">
        <v>21</v>
      </c>
      <c r="C54" s="50" t="s">
        <v>75</v>
      </c>
      <c r="D54" s="38">
        <f>D55+D65+D63</f>
        <v>11422.5</v>
      </c>
      <c r="E54" s="38">
        <f>E55+E65+E63</f>
        <v>11955.000000000002</v>
      </c>
      <c r="F54" s="38">
        <f t="shared" si="0"/>
        <v>104.66185160866712</v>
      </c>
      <c r="G54" s="12"/>
    </row>
    <row r="55" spans="2:9" ht="68.400000000000006" customHeight="1">
      <c r="B55" s="31" t="s">
        <v>22</v>
      </c>
      <c r="C55" s="48" t="s">
        <v>76</v>
      </c>
      <c r="D55" s="22">
        <f>D56+D58+D60</f>
        <v>9102.5</v>
      </c>
      <c r="E55" s="22">
        <f>E56+E58+E60</f>
        <v>9556.6</v>
      </c>
      <c r="F55" s="22">
        <f t="shared" si="0"/>
        <v>104.98873935731943</v>
      </c>
      <c r="G55" s="12"/>
    </row>
    <row r="56" spans="2:9" ht="53.4" customHeight="1">
      <c r="B56" s="31" t="s">
        <v>23</v>
      </c>
      <c r="C56" s="48" t="s">
        <v>77</v>
      </c>
      <c r="D56" s="22">
        <v>4594.3999999999996</v>
      </c>
      <c r="E56" s="22">
        <f>E57</f>
        <v>4622.1000000000004</v>
      </c>
      <c r="F56" s="22">
        <f t="shared" si="0"/>
        <v>100.60290788786349</v>
      </c>
      <c r="G56" s="12"/>
    </row>
    <row r="57" spans="2:9" ht="59.4" customHeight="1">
      <c r="B57" s="31" t="s">
        <v>124</v>
      </c>
      <c r="C57" s="48" t="s">
        <v>257</v>
      </c>
      <c r="D57" s="21">
        <v>4594.3999999999996</v>
      </c>
      <c r="E57" s="22">
        <v>4622.1000000000004</v>
      </c>
      <c r="F57" s="22">
        <f t="shared" si="0"/>
        <v>100.60290788786349</v>
      </c>
      <c r="G57" s="12"/>
    </row>
    <row r="58" spans="2:9" ht="70.2" customHeight="1">
      <c r="B58" s="31" t="s">
        <v>125</v>
      </c>
      <c r="C58" s="48" t="s">
        <v>126</v>
      </c>
      <c r="D58" s="21">
        <f>D59</f>
        <v>489.9</v>
      </c>
      <c r="E58" s="21">
        <v>545.5</v>
      </c>
      <c r="F58" s="22">
        <f t="shared" si="0"/>
        <v>111.3492549499898</v>
      </c>
      <c r="G58" s="12"/>
    </row>
    <row r="59" spans="2:9" ht="62.4" customHeight="1">
      <c r="B59" s="31" t="s">
        <v>127</v>
      </c>
      <c r="C59" s="48" t="s">
        <v>258</v>
      </c>
      <c r="D59" s="21">
        <v>489.9</v>
      </c>
      <c r="E59" s="22">
        <v>545.5</v>
      </c>
      <c r="F59" s="22">
        <f t="shared" si="0"/>
        <v>111.3492549499898</v>
      </c>
      <c r="G59" s="12"/>
    </row>
    <row r="60" spans="2:9" ht="50.4" customHeight="1">
      <c r="B60" s="31" t="s">
        <v>24</v>
      </c>
      <c r="C60" s="49" t="s">
        <v>133</v>
      </c>
      <c r="D60" s="22">
        <f>D61</f>
        <v>4018.2</v>
      </c>
      <c r="E60" s="22">
        <f>E61</f>
        <v>4389</v>
      </c>
      <c r="F60" s="22">
        <f t="shared" si="0"/>
        <v>109.22801254292966</v>
      </c>
      <c r="G60" s="12"/>
    </row>
    <row r="61" spans="2:9" ht="51.6">
      <c r="B61" s="31" t="s">
        <v>130</v>
      </c>
      <c r="C61" s="49" t="s">
        <v>134</v>
      </c>
      <c r="D61" s="21">
        <v>4018.2</v>
      </c>
      <c r="E61" s="22">
        <v>4389</v>
      </c>
      <c r="F61" s="22">
        <f t="shared" si="0"/>
        <v>109.22801254292966</v>
      </c>
      <c r="G61" s="12"/>
    </row>
    <row r="62" spans="2:9" ht="35.4" customHeight="1">
      <c r="B62" s="31" t="s">
        <v>132</v>
      </c>
      <c r="C62" s="49" t="s">
        <v>135</v>
      </c>
      <c r="D62" s="22">
        <f>D63</f>
        <v>40</v>
      </c>
      <c r="E62" s="22">
        <f>E63</f>
        <v>40.1</v>
      </c>
      <c r="F62" s="22">
        <f t="shared" si="0"/>
        <v>100.25</v>
      </c>
      <c r="G62" s="12"/>
    </row>
    <row r="63" spans="2:9" ht="27" customHeight="1">
      <c r="B63" s="31" t="s">
        <v>128</v>
      </c>
      <c r="C63" s="49" t="s">
        <v>136</v>
      </c>
      <c r="D63" s="22">
        <v>40</v>
      </c>
      <c r="E63" s="22">
        <f>E64</f>
        <v>40.1</v>
      </c>
      <c r="F63" s="22">
        <f t="shared" si="0"/>
        <v>100.25</v>
      </c>
      <c r="G63" s="12"/>
    </row>
    <row r="64" spans="2:9" ht="50.4" customHeight="1">
      <c r="B64" s="31" t="s">
        <v>129</v>
      </c>
      <c r="C64" s="49" t="s">
        <v>137</v>
      </c>
      <c r="D64" s="21">
        <v>40</v>
      </c>
      <c r="E64" s="22">
        <v>40.1</v>
      </c>
      <c r="F64" s="22">
        <f t="shared" si="0"/>
        <v>100.25</v>
      </c>
      <c r="G64" s="12"/>
      <c r="I64" s="15"/>
    </row>
    <row r="65" spans="2:7" ht="66" customHeight="1">
      <c r="B65" s="31" t="s">
        <v>25</v>
      </c>
      <c r="C65" s="48" t="s">
        <v>138</v>
      </c>
      <c r="D65" s="22">
        <f>D66</f>
        <v>2280</v>
      </c>
      <c r="E65" s="22">
        <f>E66</f>
        <v>2358.3000000000002</v>
      </c>
      <c r="F65" s="22">
        <f t="shared" si="0"/>
        <v>103.43421052631581</v>
      </c>
      <c r="G65" s="12"/>
    </row>
    <row r="66" spans="2:7" ht="61.8">
      <c r="B66" s="31" t="s">
        <v>26</v>
      </c>
      <c r="C66" s="48" t="s">
        <v>139</v>
      </c>
      <c r="D66" s="22">
        <f>D67</f>
        <v>2280</v>
      </c>
      <c r="E66" s="22">
        <f>E67</f>
        <v>2358.3000000000002</v>
      </c>
      <c r="F66" s="22">
        <f t="shared" si="0"/>
        <v>103.43421052631581</v>
      </c>
      <c r="G66" s="12"/>
    </row>
    <row r="67" spans="2:7" ht="59.4" customHeight="1">
      <c r="B67" s="31" t="s">
        <v>131</v>
      </c>
      <c r="C67" s="48" t="s">
        <v>140</v>
      </c>
      <c r="D67" s="21">
        <v>2280</v>
      </c>
      <c r="E67" s="22">
        <v>2358.3000000000002</v>
      </c>
      <c r="F67" s="22">
        <f t="shared" si="0"/>
        <v>103.43421052631581</v>
      </c>
      <c r="G67" s="12"/>
    </row>
    <row r="68" spans="2:7" ht="26.4">
      <c r="B68" s="32" t="s">
        <v>27</v>
      </c>
      <c r="C68" s="50" t="s">
        <v>78</v>
      </c>
      <c r="D68" s="38">
        <f>D69</f>
        <v>163.6</v>
      </c>
      <c r="E68" s="38">
        <f>E69</f>
        <v>121.9</v>
      </c>
      <c r="F68" s="38">
        <f t="shared" si="0"/>
        <v>74.511002444987781</v>
      </c>
      <c r="G68" s="12"/>
    </row>
    <row r="69" spans="2:7" ht="26.4" customHeight="1">
      <c r="B69" s="31" t="s">
        <v>28</v>
      </c>
      <c r="C69" s="48" t="s">
        <v>79</v>
      </c>
      <c r="D69" s="22">
        <f>D70+D71+D72</f>
        <v>163.6</v>
      </c>
      <c r="E69" s="22">
        <f>E70+E71+E72</f>
        <v>121.9</v>
      </c>
      <c r="F69" s="22">
        <f t="shared" si="0"/>
        <v>74.511002444987781</v>
      </c>
      <c r="G69" s="12"/>
    </row>
    <row r="70" spans="2:7" ht="28.8" customHeight="1">
      <c r="B70" s="31" t="s">
        <v>29</v>
      </c>
      <c r="C70" s="48" t="s">
        <v>80</v>
      </c>
      <c r="D70" s="21">
        <v>33.700000000000003</v>
      </c>
      <c r="E70" s="22">
        <v>44.3</v>
      </c>
      <c r="F70" s="22">
        <f t="shared" si="0"/>
        <v>131.45400593471808</v>
      </c>
      <c r="G70" s="12"/>
    </row>
    <row r="71" spans="2:7" ht="26.4" customHeight="1">
      <c r="B71" s="31" t="s">
        <v>30</v>
      </c>
      <c r="C71" s="48" t="s">
        <v>81</v>
      </c>
      <c r="D71" s="21">
        <v>27.3</v>
      </c>
      <c r="E71" s="22">
        <v>46</v>
      </c>
      <c r="F71" s="22">
        <f t="shared" si="0"/>
        <v>168.4981684981685</v>
      </c>
      <c r="G71" s="12"/>
    </row>
    <row r="72" spans="2:7" ht="21.6" customHeight="1">
      <c r="B72" s="31" t="s">
        <v>169</v>
      </c>
      <c r="C72" s="48" t="s">
        <v>82</v>
      </c>
      <c r="D72" s="21">
        <v>102.6</v>
      </c>
      <c r="E72" s="22">
        <v>31.6</v>
      </c>
      <c r="F72" s="22">
        <f t="shared" si="0"/>
        <v>30.799220272904488</v>
      </c>
      <c r="G72" s="12"/>
    </row>
    <row r="73" spans="2:7" ht="39.6">
      <c r="B73" s="32" t="s">
        <v>31</v>
      </c>
      <c r="C73" s="50" t="s">
        <v>83</v>
      </c>
      <c r="D73" s="38">
        <f>D74+D79</f>
        <v>13492.2</v>
      </c>
      <c r="E73" s="38">
        <f>E74+E79</f>
        <v>14064.400000000001</v>
      </c>
      <c r="F73" s="38">
        <f t="shared" si="0"/>
        <v>104.2409688560798</v>
      </c>
      <c r="G73" s="12"/>
    </row>
    <row r="74" spans="2:7" ht="27" customHeight="1">
      <c r="B74" s="31" t="s">
        <v>32</v>
      </c>
      <c r="C74" s="48" t="s">
        <v>84</v>
      </c>
      <c r="D74" s="22">
        <f>D77+D75</f>
        <v>13258.1</v>
      </c>
      <c r="E74" s="22">
        <f>E77+E75</f>
        <v>13820.400000000001</v>
      </c>
      <c r="F74" s="22">
        <f t="shared" si="0"/>
        <v>104.24118086301959</v>
      </c>
      <c r="G74" s="12"/>
    </row>
    <row r="75" spans="2:7" s="24" customFormat="1" ht="25.2" customHeight="1">
      <c r="B75" s="33" t="s">
        <v>172</v>
      </c>
      <c r="C75" s="49" t="s">
        <v>174</v>
      </c>
      <c r="D75" s="22">
        <f>D76</f>
        <v>1.5</v>
      </c>
      <c r="E75" s="22">
        <f>E76</f>
        <v>0.2</v>
      </c>
      <c r="F75" s="22">
        <f t="shared" si="0"/>
        <v>13.333333333333334</v>
      </c>
      <c r="G75" s="12"/>
    </row>
    <row r="76" spans="2:7" s="24" customFormat="1" ht="37.799999999999997" customHeight="1">
      <c r="B76" s="33" t="s">
        <v>173</v>
      </c>
      <c r="C76" s="49" t="s">
        <v>175</v>
      </c>
      <c r="D76" s="22">
        <v>1.5</v>
      </c>
      <c r="E76" s="22">
        <v>0.2</v>
      </c>
      <c r="F76" s="22">
        <f t="shared" si="0"/>
        <v>13.333333333333334</v>
      </c>
      <c r="G76" s="12"/>
    </row>
    <row r="77" spans="2:7" ht="20.399999999999999" customHeight="1">
      <c r="B77" s="31" t="s">
        <v>33</v>
      </c>
      <c r="C77" s="48" t="s">
        <v>170</v>
      </c>
      <c r="D77" s="22">
        <f>D78</f>
        <v>13256.6</v>
      </c>
      <c r="E77" s="22">
        <f>E78</f>
        <v>13820.2</v>
      </c>
      <c r="F77" s="22">
        <f t="shared" si="0"/>
        <v>104.25146719369975</v>
      </c>
      <c r="G77" s="12"/>
    </row>
    <row r="78" spans="2:7" ht="28.2" customHeight="1">
      <c r="B78" s="31" t="s">
        <v>122</v>
      </c>
      <c r="C78" s="48" t="s">
        <v>171</v>
      </c>
      <c r="D78" s="21">
        <v>13256.6</v>
      </c>
      <c r="E78" s="22">
        <v>13820.2</v>
      </c>
      <c r="F78" s="22">
        <f t="shared" si="0"/>
        <v>104.25146719369975</v>
      </c>
      <c r="G78" s="12"/>
    </row>
    <row r="79" spans="2:7" ht="19.2" customHeight="1">
      <c r="B79" s="31" t="s">
        <v>34</v>
      </c>
      <c r="C79" s="48" t="s">
        <v>85</v>
      </c>
      <c r="D79" s="22">
        <f>D80</f>
        <v>234.1</v>
      </c>
      <c r="E79" s="22">
        <f>E80</f>
        <v>244</v>
      </c>
      <c r="F79" s="22">
        <f t="shared" si="0"/>
        <v>104.22896198205895</v>
      </c>
      <c r="G79" s="12"/>
    </row>
    <row r="80" spans="2:7" ht="24" customHeight="1">
      <c r="B80" s="31" t="s">
        <v>35</v>
      </c>
      <c r="C80" s="48" t="s">
        <v>86</v>
      </c>
      <c r="D80" s="22">
        <f>D81</f>
        <v>234.1</v>
      </c>
      <c r="E80" s="22">
        <f>E81</f>
        <v>244</v>
      </c>
      <c r="F80" s="22">
        <f t="shared" si="0"/>
        <v>104.22896198205895</v>
      </c>
      <c r="G80" s="12"/>
    </row>
    <row r="81" spans="2:9" ht="26.4" customHeight="1">
      <c r="B81" s="31" t="s">
        <v>123</v>
      </c>
      <c r="C81" s="48" t="s">
        <v>87</v>
      </c>
      <c r="D81" s="21">
        <v>234.1</v>
      </c>
      <c r="E81" s="22">
        <v>244</v>
      </c>
      <c r="F81" s="22">
        <f t="shared" si="0"/>
        <v>104.22896198205895</v>
      </c>
      <c r="G81" s="12"/>
    </row>
    <row r="82" spans="2:9" ht="39.6">
      <c r="B82" s="32" t="s">
        <v>36</v>
      </c>
      <c r="C82" s="50" t="s">
        <v>88</v>
      </c>
      <c r="D82" s="38">
        <f>D83+D86+D92</f>
        <v>7027.8</v>
      </c>
      <c r="E82" s="38">
        <f>E83+E86+E92</f>
        <v>13684.8</v>
      </c>
      <c r="F82" s="38">
        <f t="shared" si="0"/>
        <v>194.72381115000425</v>
      </c>
      <c r="G82" s="12"/>
    </row>
    <row r="83" spans="2:9" ht="68.400000000000006" customHeight="1">
      <c r="B83" s="34" t="s">
        <v>37</v>
      </c>
      <c r="C83" s="48" t="s">
        <v>89</v>
      </c>
      <c r="D83" s="22">
        <f>D84</f>
        <v>77.8</v>
      </c>
      <c r="E83" s="22">
        <f>E84</f>
        <v>85.8</v>
      </c>
      <c r="F83" s="22">
        <f t="shared" si="0"/>
        <v>110.28277634961438</v>
      </c>
      <c r="G83" s="12"/>
    </row>
    <row r="84" spans="2:9" ht="69.599999999999994" customHeight="1">
      <c r="B84" s="34" t="s">
        <v>177</v>
      </c>
      <c r="C84" s="48" t="s">
        <v>141</v>
      </c>
      <c r="D84" s="22">
        <f>D85</f>
        <v>77.8</v>
      </c>
      <c r="E84" s="22">
        <f>E85</f>
        <v>85.8</v>
      </c>
      <c r="F84" s="22">
        <f t="shared" si="0"/>
        <v>110.28277634961438</v>
      </c>
      <c r="G84" s="12"/>
    </row>
    <row r="85" spans="2:9" s="25" customFormat="1" ht="72" customHeight="1">
      <c r="B85" s="34" t="s">
        <v>186</v>
      </c>
      <c r="C85" s="51" t="s">
        <v>176</v>
      </c>
      <c r="D85" s="21">
        <v>77.8</v>
      </c>
      <c r="E85" s="22">
        <v>85.8</v>
      </c>
      <c r="F85" s="22">
        <f t="shared" si="0"/>
        <v>110.28277634961438</v>
      </c>
      <c r="G85" s="12"/>
    </row>
    <row r="86" spans="2:9" ht="28.2" customHeight="1">
      <c r="B86" s="34" t="s">
        <v>38</v>
      </c>
      <c r="C86" s="48" t="s">
        <v>90</v>
      </c>
      <c r="D86" s="22">
        <f>D87+D89</f>
        <v>3850</v>
      </c>
      <c r="E86" s="22">
        <f>E87+E89</f>
        <v>8341.2000000000007</v>
      </c>
      <c r="F86" s="22">
        <f t="shared" si="0"/>
        <v>216.65454545454548</v>
      </c>
      <c r="G86" s="12"/>
    </row>
    <row r="87" spans="2:9" ht="45" customHeight="1">
      <c r="B87" s="34" t="s">
        <v>39</v>
      </c>
      <c r="C87" s="49" t="s">
        <v>144</v>
      </c>
      <c r="D87" s="22">
        <f>D88</f>
        <v>2500</v>
      </c>
      <c r="E87" s="22">
        <f>E88</f>
        <v>6912.3</v>
      </c>
      <c r="F87" s="22">
        <f t="shared" si="0"/>
        <v>276.49200000000002</v>
      </c>
      <c r="G87" s="12"/>
    </row>
    <row r="88" spans="2:9" ht="46.2" customHeight="1">
      <c r="B88" s="34" t="s">
        <v>142</v>
      </c>
      <c r="C88" s="48" t="s">
        <v>143</v>
      </c>
      <c r="D88" s="21">
        <v>2500</v>
      </c>
      <c r="E88" s="22">
        <v>6912.3</v>
      </c>
      <c r="F88" s="22">
        <f t="shared" si="0"/>
        <v>276.49200000000002</v>
      </c>
      <c r="G88" s="12"/>
    </row>
    <row r="89" spans="2:9" s="25" customFormat="1" ht="62.4" customHeight="1">
      <c r="B89" s="34" t="s">
        <v>180</v>
      </c>
      <c r="C89" s="49" t="s">
        <v>181</v>
      </c>
      <c r="D89" s="22">
        <f>D90</f>
        <v>1350</v>
      </c>
      <c r="E89" s="22">
        <f>E90</f>
        <v>1428.9</v>
      </c>
      <c r="F89" s="22">
        <f t="shared" si="0"/>
        <v>105.84444444444445</v>
      </c>
      <c r="G89" s="12"/>
    </row>
    <row r="90" spans="2:9" s="25" customFormat="1" ht="64.8" customHeight="1">
      <c r="B90" s="31" t="s">
        <v>179</v>
      </c>
      <c r="C90" s="49" t="s">
        <v>182</v>
      </c>
      <c r="D90" s="22">
        <v>1350</v>
      </c>
      <c r="E90" s="22">
        <f>E91</f>
        <v>1428.9</v>
      </c>
      <c r="F90" s="22">
        <f t="shared" si="0"/>
        <v>105.84444444444445</v>
      </c>
      <c r="G90" s="12"/>
    </row>
    <row r="91" spans="2:9" s="25" customFormat="1" ht="69" customHeight="1">
      <c r="B91" s="31" t="s">
        <v>178</v>
      </c>
      <c r="C91" s="51" t="s">
        <v>183</v>
      </c>
      <c r="D91" s="22">
        <v>1350</v>
      </c>
      <c r="E91" s="22">
        <v>1428.9</v>
      </c>
      <c r="F91" s="22">
        <f t="shared" si="0"/>
        <v>105.84444444444445</v>
      </c>
      <c r="G91" s="12"/>
    </row>
    <row r="92" spans="2:9" s="26" customFormat="1" ht="31.8" customHeight="1">
      <c r="B92" s="31" t="s">
        <v>188</v>
      </c>
      <c r="C92" s="51" t="s">
        <v>190</v>
      </c>
      <c r="D92" s="22">
        <f>D93</f>
        <v>3100</v>
      </c>
      <c r="E92" s="22">
        <f>E93</f>
        <v>5257.8</v>
      </c>
      <c r="F92" s="22">
        <f t="shared" si="0"/>
        <v>169.60645161290324</v>
      </c>
      <c r="G92" s="12"/>
    </row>
    <row r="93" spans="2:9" s="26" customFormat="1" ht="43.2" customHeight="1">
      <c r="B93" s="31" t="s">
        <v>187</v>
      </c>
      <c r="C93" s="51" t="s">
        <v>189</v>
      </c>
      <c r="D93" s="22">
        <v>3100</v>
      </c>
      <c r="E93" s="22">
        <v>5257.8</v>
      </c>
      <c r="F93" s="22">
        <f t="shared" si="0"/>
        <v>169.60645161290324</v>
      </c>
      <c r="G93" s="12"/>
    </row>
    <row r="94" spans="2:9" ht="26.4">
      <c r="B94" s="32" t="s">
        <v>40</v>
      </c>
      <c r="C94" s="50" t="s">
        <v>91</v>
      </c>
      <c r="D94" s="38">
        <f>D95+D105+D106</f>
        <v>309.2</v>
      </c>
      <c r="E94" s="38">
        <f>E95+E105+E106</f>
        <v>347.09999999999991</v>
      </c>
      <c r="F94" s="38">
        <f t="shared" si="0"/>
        <v>112.2574385510996</v>
      </c>
      <c r="G94" s="12"/>
      <c r="I94" s="12"/>
    </row>
    <row r="95" spans="2:9" s="42" customFormat="1" ht="31.2">
      <c r="B95" s="34" t="s">
        <v>259</v>
      </c>
      <c r="C95" s="48" t="s">
        <v>271</v>
      </c>
      <c r="D95" s="22">
        <f>D96+D97+D98+D99+D100+D101+D102+D103+D104</f>
        <v>278.2</v>
      </c>
      <c r="E95" s="22">
        <f>E96+E97+E98+E99+E100+E101+E102+E103+E104</f>
        <v>264.29999999999995</v>
      </c>
      <c r="F95" s="22">
        <f t="shared" si="0"/>
        <v>95.003594536304803</v>
      </c>
      <c r="G95" s="12"/>
      <c r="I95" s="12"/>
    </row>
    <row r="96" spans="2:9" s="43" customFormat="1" ht="50.4" customHeight="1">
      <c r="B96" s="34" t="s">
        <v>260</v>
      </c>
      <c r="C96" s="48" t="s">
        <v>272</v>
      </c>
      <c r="D96" s="22">
        <v>0.7</v>
      </c>
      <c r="E96" s="22">
        <v>2.9</v>
      </c>
      <c r="F96" s="22">
        <f t="shared" si="0"/>
        <v>414.28571428571433</v>
      </c>
      <c r="G96" s="12"/>
      <c r="I96" s="12"/>
    </row>
    <row r="97" spans="2:9" s="26" customFormat="1" ht="63" customHeight="1">
      <c r="B97" s="34" t="s">
        <v>261</v>
      </c>
      <c r="C97" s="48" t="s">
        <v>275</v>
      </c>
      <c r="D97" s="22">
        <v>76</v>
      </c>
      <c r="E97" s="22">
        <v>87.3</v>
      </c>
      <c r="F97" s="22">
        <f t="shared" si="0"/>
        <v>114.86842105263158</v>
      </c>
      <c r="G97" s="12"/>
      <c r="I97" s="12"/>
    </row>
    <row r="98" spans="2:9" s="26" customFormat="1" ht="56.4" customHeight="1">
      <c r="B98" s="34" t="s">
        <v>262</v>
      </c>
      <c r="C98" s="48" t="s">
        <v>276</v>
      </c>
      <c r="D98" s="22">
        <v>41</v>
      </c>
      <c r="E98" s="22">
        <v>41.3</v>
      </c>
      <c r="F98" s="22">
        <f t="shared" si="0"/>
        <v>100.73170731707317</v>
      </c>
      <c r="G98" s="12"/>
      <c r="I98" s="12"/>
    </row>
    <row r="99" spans="2:9" s="18" customFormat="1" ht="27" customHeight="1">
      <c r="B99" s="34" t="s">
        <v>263</v>
      </c>
      <c r="C99" s="49" t="s">
        <v>277</v>
      </c>
      <c r="D99" s="22">
        <v>40</v>
      </c>
      <c r="E99" s="22">
        <v>0</v>
      </c>
      <c r="F99" s="22">
        <f t="shared" si="0"/>
        <v>0</v>
      </c>
      <c r="G99" s="12"/>
      <c r="I99" s="12"/>
    </row>
    <row r="100" spans="2:9" s="43" customFormat="1" ht="51.6" customHeight="1">
      <c r="B100" s="34" t="s">
        <v>264</v>
      </c>
      <c r="C100" s="49" t="s">
        <v>278</v>
      </c>
      <c r="D100" s="22">
        <v>0</v>
      </c>
      <c r="E100" s="22">
        <v>1.7</v>
      </c>
      <c r="F100" s="22">
        <v>0</v>
      </c>
      <c r="G100" s="12"/>
      <c r="I100" s="12"/>
    </row>
    <row r="101" spans="2:9" s="43" customFormat="1" ht="67.2" customHeight="1">
      <c r="B101" s="34" t="s">
        <v>265</v>
      </c>
      <c r="C101" s="49" t="s">
        <v>279</v>
      </c>
      <c r="D101" s="22">
        <v>33</v>
      </c>
      <c r="E101" s="22">
        <v>36.4</v>
      </c>
      <c r="F101" s="22">
        <f t="shared" si="0"/>
        <v>110.3030303030303</v>
      </c>
      <c r="G101" s="12"/>
      <c r="I101" s="12"/>
    </row>
    <row r="102" spans="2:9" s="43" customFormat="1" ht="61.2" customHeight="1">
      <c r="B102" s="34" t="s">
        <v>266</v>
      </c>
      <c r="C102" s="49" t="s">
        <v>280</v>
      </c>
      <c r="D102" s="22">
        <v>15.5</v>
      </c>
      <c r="E102" s="22">
        <v>16.7</v>
      </c>
      <c r="F102" s="22">
        <f t="shared" si="0"/>
        <v>107.74193548387096</v>
      </c>
      <c r="G102" s="12"/>
      <c r="I102" s="12"/>
    </row>
    <row r="103" spans="2:9" s="43" customFormat="1" ht="49.8" customHeight="1">
      <c r="B103" s="34" t="s">
        <v>267</v>
      </c>
      <c r="C103" s="49" t="s">
        <v>281</v>
      </c>
      <c r="D103" s="22">
        <v>7.5</v>
      </c>
      <c r="E103" s="22">
        <v>9.5</v>
      </c>
      <c r="F103" s="22">
        <f t="shared" si="0"/>
        <v>126.66666666666666</v>
      </c>
      <c r="G103" s="12"/>
      <c r="I103" s="12"/>
    </row>
    <row r="104" spans="2:9" s="18" customFormat="1" ht="59.4" customHeight="1">
      <c r="B104" s="34" t="s">
        <v>268</v>
      </c>
      <c r="C104" s="49" t="s">
        <v>349</v>
      </c>
      <c r="D104" s="22">
        <v>64.5</v>
      </c>
      <c r="E104" s="22">
        <v>68.5</v>
      </c>
      <c r="F104" s="22">
        <f t="shared" si="0"/>
        <v>106.20155038759691</v>
      </c>
      <c r="G104" s="12"/>
      <c r="I104" s="12"/>
    </row>
    <row r="105" spans="2:9" s="18" customFormat="1" ht="93" customHeight="1">
      <c r="B105" s="34" t="s">
        <v>269</v>
      </c>
      <c r="C105" s="52" t="s">
        <v>273</v>
      </c>
      <c r="D105" s="22">
        <v>11</v>
      </c>
      <c r="E105" s="22">
        <v>18.399999999999999</v>
      </c>
      <c r="F105" s="22">
        <f t="shared" si="0"/>
        <v>167.27272727272725</v>
      </c>
      <c r="G105" s="12"/>
      <c r="I105" s="12"/>
    </row>
    <row r="106" spans="2:9" s="18" customFormat="1" ht="31.8" customHeight="1">
      <c r="B106" s="34" t="s">
        <v>270</v>
      </c>
      <c r="C106" s="49" t="s">
        <v>274</v>
      </c>
      <c r="D106" s="22">
        <v>20</v>
      </c>
      <c r="E106" s="22">
        <v>64.400000000000006</v>
      </c>
      <c r="F106" s="22">
        <f t="shared" si="0"/>
        <v>322</v>
      </c>
      <c r="G106" s="12"/>
      <c r="I106" s="12"/>
    </row>
    <row r="107" spans="2:9" ht="1.2" hidden="1" customHeight="1">
      <c r="B107" s="32" t="s">
        <v>41</v>
      </c>
      <c r="C107" s="50" t="s">
        <v>94</v>
      </c>
      <c r="D107" s="41">
        <v>0</v>
      </c>
      <c r="E107" s="38">
        <v>0</v>
      </c>
      <c r="F107" s="38">
        <v>0</v>
      </c>
      <c r="G107" s="12"/>
    </row>
    <row r="108" spans="2:9" ht="29.4" hidden="1" customHeight="1">
      <c r="B108" s="31" t="s">
        <v>42</v>
      </c>
      <c r="C108" s="48" t="s">
        <v>95</v>
      </c>
      <c r="D108" s="21"/>
      <c r="E108" s="22">
        <f>E109</f>
        <v>0</v>
      </c>
      <c r="F108" s="38"/>
      <c r="G108" s="12"/>
    </row>
    <row r="109" spans="2:9" ht="38.4" hidden="1" customHeight="1">
      <c r="B109" s="31" t="s">
        <v>43</v>
      </c>
      <c r="C109" s="48" t="s">
        <v>96</v>
      </c>
      <c r="D109" s="21"/>
      <c r="E109" s="22">
        <v>0</v>
      </c>
      <c r="F109" s="38"/>
      <c r="G109" s="12"/>
    </row>
    <row r="110" spans="2:9" ht="64.8" hidden="1" customHeight="1">
      <c r="B110" s="31" t="s">
        <v>93</v>
      </c>
      <c r="C110" s="53" t="s">
        <v>97</v>
      </c>
      <c r="D110" s="22"/>
      <c r="E110" s="22"/>
      <c r="F110" s="22" t="e">
        <f t="shared" ref="F110:F111" si="3">E110/D110*100</f>
        <v>#DIV/0!</v>
      </c>
      <c r="G110" s="12"/>
    </row>
    <row r="111" spans="2:9" ht="75" hidden="1" customHeight="1">
      <c r="B111" s="31" t="s">
        <v>92</v>
      </c>
      <c r="C111" s="53" t="s">
        <v>98</v>
      </c>
      <c r="D111" s="21"/>
      <c r="E111" s="22"/>
      <c r="F111" s="22" t="e">
        <f t="shared" si="3"/>
        <v>#DIV/0!</v>
      </c>
      <c r="G111" s="12"/>
    </row>
    <row r="112" spans="2:9" ht="22.8" customHeight="1">
      <c r="B112" s="35" t="s">
        <v>44</v>
      </c>
      <c r="C112" s="50" t="s">
        <v>53</v>
      </c>
      <c r="D112" s="38">
        <f>D113+D211+D207</f>
        <v>602233.19999999995</v>
      </c>
      <c r="E112" s="38">
        <f>E113+E211+E207</f>
        <v>600757.69999999995</v>
      </c>
      <c r="F112" s="38">
        <f t="shared" ref="F112:F209" si="4">E112/D112*100</f>
        <v>99.75499524104616</v>
      </c>
      <c r="G112" s="12"/>
    </row>
    <row r="113" spans="2:7" ht="46.8" customHeight="1">
      <c r="B113" s="32" t="s">
        <v>45</v>
      </c>
      <c r="C113" s="50" t="s">
        <v>54</v>
      </c>
      <c r="D113" s="38">
        <f>D114+D119+D161+D200</f>
        <v>601906.69999999995</v>
      </c>
      <c r="E113" s="38">
        <f>E114+E119+E161+E200</f>
        <v>600616.69999999995</v>
      </c>
      <c r="F113" s="38">
        <f t="shared" si="4"/>
        <v>99.785681069840223</v>
      </c>
      <c r="G113" s="12"/>
    </row>
    <row r="114" spans="2:7" ht="34.5" customHeight="1">
      <c r="B114" s="31" t="s">
        <v>196</v>
      </c>
      <c r="C114" s="48" t="s">
        <v>55</v>
      </c>
      <c r="D114" s="22">
        <f>D115+D117</f>
        <v>155755</v>
      </c>
      <c r="E114" s="22">
        <f>E115+E117</f>
        <v>155755</v>
      </c>
      <c r="F114" s="22">
        <f t="shared" si="4"/>
        <v>100</v>
      </c>
      <c r="G114" s="12"/>
    </row>
    <row r="115" spans="2:7" ht="32.25" customHeight="1">
      <c r="B115" s="31" t="s">
        <v>197</v>
      </c>
      <c r="C115" s="48" t="s">
        <v>56</v>
      </c>
      <c r="D115" s="22">
        <f>D116</f>
        <v>115083.3</v>
      </c>
      <c r="E115" s="22">
        <f>E116</f>
        <v>115083.3</v>
      </c>
      <c r="F115" s="22">
        <f t="shared" si="4"/>
        <v>100</v>
      </c>
      <c r="G115" s="12"/>
    </row>
    <row r="116" spans="2:7" ht="24" customHeight="1">
      <c r="B116" s="31" t="s">
        <v>198</v>
      </c>
      <c r="C116" s="48" t="s">
        <v>149</v>
      </c>
      <c r="D116" s="21">
        <v>115083.3</v>
      </c>
      <c r="E116" s="22">
        <v>115083.3</v>
      </c>
      <c r="F116" s="22">
        <f t="shared" si="4"/>
        <v>100</v>
      </c>
      <c r="G116" s="12"/>
    </row>
    <row r="117" spans="2:7" s="43" customFormat="1" ht="24" customHeight="1">
      <c r="B117" s="31" t="s">
        <v>283</v>
      </c>
      <c r="C117" s="49" t="s">
        <v>284</v>
      </c>
      <c r="D117" s="22">
        <f>D118</f>
        <v>40671.699999999997</v>
      </c>
      <c r="E117" s="22">
        <f>E118</f>
        <v>40671.699999999997</v>
      </c>
      <c r="F117" s="22">
        <f t="shared" si="4"/>
        <v>100</v>
      </c>
      <c r="G117" s="12"/>
    </row>
    <row r="118" spans="2:7" s="43" customFormat="1" ht="24" customHeight="1">
      <c r="B118" s="31" t="s">
        <v>282</v>
      </c>
      <c r="C118" s="49" t="s">
        <v>285</v>
      </c>
      <c r="D118" s="21">
        <v>40671.699999999997</v>
      </c>
      <c r="E118" s="22">
        <v>40671.699999999997</v>
      </c>
      <c r="F118" s="22">
        <f t="shared" si="4"/>
        <v>100</v>
      </c>
      <c r="G118" s="12"/>
    </row>
    <row r="119" spans="2:7" ht="33" customHeight="1">
      <c r="B119" s="31" t="s">
        <v>199</v>
      </c>
      <c r="C119" s="48" t="s">
        <v>57</v>
      </c>
      <c r="D119" s="22">
        <f>D145+D129+D137+D120+D135+D139+D141+D125+D143+D127+D131+D133</f>
        <v>196452.1</v>
      </c>
      <c r="E119" s="22">
        <f>E145+E129+E137+E120+E135+E139+E141+E125+E143+E127+E131+E133</f>
        <v>195348.30000000002</v>
      </c>
      <c r="F119" s="22">
        <f t="shared" si="4"/>
        <v>99.438132756025524</v>
      </c>
      <c r="G119" s="12"/>
    </row>
    <row r="120" spans="2:7" s="18" customFormat="1" ht="46.8" customHeight="1">
      <c r="B120" s="34" t="s">
        <v>200</v>
      </c>
      <c r="C120" s="49" t="s">
        <v>184</v>
      </c>
      <c r="D120" s="22">
        <f>D121+D122+D123+D124</f>
        <v>5023.9000000000005</v>
      </c>
      <c r="E120" s="22">
        <f>E121+E122+E123+E124</f>
        <v>5023.8</v>
      </c>
      <c r="F120" s="22">
        <f t="shared" si="4"/>
        <v>99.998009514520575</v>
      </c>
      <c r="G120" s="12"/>
    </row>
    <row r="121" spans="2:7" s="18" customFormat="1" ht="44.4" customHeight="1">
      <c r="B121" s="34" t="s">
        <v>201</v>
      </c>
      <c r="C121" s="54" t="s">
        <v>298</v>
      </c>
      <c r="D121" s="22">
        <v>1560</v>
      </c>
      <c r="E121" s="22">
        <v>1560</v>
      </c>
      <c r="F121" s="22">
        <f t="shared" si="4"/>
        <v>100</v>
      </c>
      <c r="G121" s="12"/>
    </row>
    <row r="122" spans="2:7" s="43" customFormat="1" ht="25.8" customHeight="1">
      <c r="B122" s="34" t="s">
        <v>201</v>
      </c>
      <c r="C122" s="54" t="s">
        <v>286</v>
      </c>
      <c r="D122" s="22">
        <v>2253.8000000000002</v>
      </c>
      <c r="E122" s="22">
        <v>2253.6999999999998</v>
      </c>
      <c r="F122" s="22">
        <f t="shared" si="4"/>
        <v>99.995563049072672</v>
      </c>
      <c r="G122" s="12"/>
    </row>
    <row r="123" spans="2:7" s="43" customFormat="1" ht="35.4" customHeight="1">
      <c r="B123" s="34" t="s">
        <v>201</v>
      </c>
      <c r="C123" s="54" t="s">
        <v>287</v>
      </c>
      <c r="D123" s="22">
        <v>340.8</v>
      </c>
      <c r="E123" s="22">
        <v>340.8</v>
      </c>
      <c r="F123" s="22">
        <f t="shared" si="4"/>
        <v>100</v>
      </c>
      <c r="G123" s="12"/>
    </row>
    <row r="124" spans="2:7" s="43" customFormat="1" ht="29.4" customHeight="1">
      <c r="B124" s="34" t="s">
        <v>201</v>
      </c>
      <c r="C124" s="54" t="s">
        <v>299</v>
      </c>
      <c r="D124" s="22">
        <v>869.3</v>
      </c>
      <c r="E124" s="22">
        <v>869.3</v>
      </c>
      <c r="F124" s="22">
        <f t="shared" si="4"/>
        <v>100</v>
      </c>
      <c r="G124" s="12"/>
    </row>
    <row r="125" spans="2:7" s="26" customFormat="1" ht="81.599999999999994" customHeight="1">
      <c r="B125" s="34" t="s">
        <v>202</v>
      </c>
      <c r="C125" s="52" t="s">
        <v>192</v>
      </c>
      <c r="D125" s="22">
        <v>11537.3</v>
      </c>
      <c r="E125" s="22">
        <f>E126</f>
        <v>11526</v>
      </c>
      <c r="F125" s="22">
        <f t="shared" si="4"/>
        <v>99.90205680705192</v>
      </c>
      <c r="G125" s="12"/>
    </row>
    <row r="126" spans="2:7" s="26" customFormat="1" ht="64.2" customHeight="1">
      <c r="B126" s="34" t="s">
        <v>203</v>
      </c>
      <c r="C126" s="52" t="s">
        <v>191</v>
      </c>
      <c r="D126" s="22">
        <v>11537.3</v>
      </c>
      <c r="E126" s="22">
        <v>11526</v>
      </c>
      <c r="F126" s="22">
        <f t="shared" si="4"/>
        <v>99.90205680705192</v>
      </c>
      <c r="G126" s="12"/>
    </row>
    <row r="127" spans="2:7" s="43" customFormat="1" ht="29.4" customHeight="1">
      <c r="B127" s="34" t="s">
        <v>289</v>
      </c>
      <c r="C127" s="54" t="s">
        <v>290</v>
      </c>
      <c r="D127" s="22">
        <f>D128</f>
        <v>33879.9</v>
      </c>
      <c r="E127" s="22">
        <f>E128</f>
        <v>33879.800000000003</v>
      </c>
      <c r="F127" s="22">
        <f t="shared" si="4"/>
        <v>99.999704839742748</v>
      </c>
      <c r="G127" s="12"/>
    </row>
    <row r="128" spans="2:7" s="43" customFormat="1" ht="34.200000000000003" customHeight="1">
      <c r="B128" s="34" t="s">
        <v>288</v>
      </c>
      <c r="C128" s="54" t="s">
        <v>291</v>
      </c>
      <c r="D128" s="22">
        <v>33879.9</v>
      </c>
      <c r="E128" s="22">
        <v>33879.800000000003</v>
      </c>
      <c r="F128" s="22">
        <f t="shared" si="4"/>
        <v>99.999704839742748</v>
      </c>
      <c r="G128" s="12"/>
    </row>
    <row r="129" spans="2:7" ht="37.200000000000003" customHeight="1">
      <c r="B129" s="34" t="s">
        <v>204</v>
      </c>
      <c r="C129" s="48" t="s">
        <v>375</v>
      </c>
      <c r="D129" s="22">
        <f>D130</f>
        <v>1000</v>
      </c>
      <c r="E129" s="22">
        <f>E130</f>
        <v>1000</v>
      </c>
      <c r="F129" s="22">
        <f t="shared" si="4"/>
        <v>100</v>
      </c>
      <c r="G129" s="12"/>
    </row>
    <row r="130" spans="2:7" ht="54" customHeight="1">
      <c r="B130" s="34" t="s">
        <v>205</v>
      </c>
      <c r="C130" s="48" t="s">
        <v>376</v>
      </c>
      <c r="D130" s="22">
        <v>1000</v>
      </c>
      <c r="E130" s="22">
        <v>1000</v>
      </c>
      <c r="F130" s="22">
        <f t="shared" si="4"/>
        <v>100</v>
      </c>
      <c r="G130" s="12"/>
    </row>
    <row r="131" spans="2:7" s="43" customFormat="1" ht="37.200000000000003" customHeight="1">
      <c r="B131" s="34" t="s">
        <v>292</v>
      </c>
      <c r="C131" s="54" t="s">
        <v>324</v>
      </c>
      <c r="D131" s="22">
        <f>D132</f>
        <v>6900.3</v>
      </c>
      <c r="E131" s="22">
        <f>E132</f>
        <v>6900.3</v>
      </c>
      <c r="F131" s="22">
        <f t="shared" si="4"/>
        <v>100</v>
      </c>
      <c r="G131" s="12"/>
    </row>
    <row r="132" spans="2:7" s="43" customFormat="1" ht="38.4" customHeight="1">
      <c r="B132" s="34" t="s">
        <v>293</v>
      </c>
      <c r="C132" s="54" t="s">
        <v>325</v>
      </c>
      <c r="D132" s="22">
        <v>6900.3</v>
      </c>
      <c r="E132" s="22">
        <v>6900.3</v>
      </c>
      <c r="F132" s="22">
        <f t="shared" si="4"/>
        <v>100</v>
      </c>
      <c r="G132" s="12"/>
    </row>
    <row r="133" spans="2:7" s="43" customFormat="1" ht="47.4" customHeight="1">
      <c r="B133" s="34" t="s">
        <v>294</v>
      </c>
      <c r="C133" s="54" t="s">
        <v>326</v>
      </c>
      <c r="D133" s="22">
        <f>D134</f>
        <v>3451</v>
      </c>
      <c r="E133" s="22">
        <f>E134</f>
        <v>2743.9</v>
      </c>
      <c r="F133" s="22">
        <f t="shared" si="4"/>
        <v>79.510286873370035</v>
      </c>
      <c r="G133" s="12"/>
    </row>
    <row r="134" spans="2:7" s="43" customFormat="1" ht="50.4" customHeight="1">
      <c r="B134" s="34" t="s">
        <v>295</v>
      </c>
      <c r="C134" s="54" t="s">
        <v>327</v>
      </c>
      <c r="D134" s="22">
        <v>3451</v>
      </c>
      <c r="E134" s="22">
        <v>2743.9</v>
      </c>
      <c r="F134" s="22">
        <f t="shared" si="4"/>
        <v>79.510286873370035</v>
      </c>
      <c r="G134" s="12"/>
    </row>
    <row r="135" spans="2:7" s="18" customFormat="1" ht="23.4" customHeight="1">
      <c r="B135" s="34" t="s">
        <v>206</v>
      </c>
      <c r="C135" s="49" t="s">
        <v>328</v>
      </c>
      <c r="D135" s="22">
        <f>D136</f>
        <v>714.7</v>
      </c>
      <c r="E135" s="22">
        <f>E136</f>
        <v>590.6</v>
      </c>
      <c r="F135" s="22">
        <f t="shared" si="4"/>
        <v>82.636071078774307</v>
      </c>
      <c r="G135" s="12"/>
    </row>
    <row r="136" spans="2:7" s="18" customFormat="1" ht="37.799999999999997" customHeight="1">
      <c r="B136" s="34" t="s">
        <v>207</v>
      </c>
      <c r="C136" s="49" t="s">
        <v>329</v>
      </c>
      <c r="D136" s="22">
        <v>714.7</v>
      </c>
      <c r="E136" s="22">
        <v>590.6</v>
      </c>
      <c r="F136" s="22">
        <f t="shared" si="4"/>
        <v>82.636071078774307</v>
      </c>
      <c r="G136" s="12"/>
    </row>
    <row r="137" spans="2:7" ht="35.4" customHeight="1">
      <c r="B137" s="34" t="s">
        <v>208</v>
      </c>
      <c r="C137" s="49" t="s">
        <v>330</v>
      </c>
      <c r="D137" s="22">
        <f>D138</f>
        <v>980.9</v>
      </c>
      <c r="E137" s="22">
        <f>E138</f>
        <v>980.9</v>
      </c>
      <c r="F137" s="22">
        <f>E137/D137*100</f>
        <v>100</v>
      </c>
      <c r="G137" s="12"/>
    </row>
    <row r="138" spans="2:7" ht="35.4" customHeight="1">
      <c r="B138" s="34" t="s">
        <v>209</v>
      </c>
      <c r="C138" s="49" t="s">
        <v>331</v>
      </c>
      <c r="D138" s="21">
        <v>980.9</v>
      </c>
      <c r="E138" s="22">
        <v>980.9</v>
      </c>
      <c r="F138" s="22">
        <f>E138/D138*100</f>
        <v>100</v>
      </c>
      <c r="G138" s="12"/>
    </row>
    <row r="139" spans="2:7" s="25" customFormat="1" ht="18" customHeight="1">
      <c r="B139" s="34" t="s">
        <v>210</v>
      </c>
      <c r="C139" s="49" t="s">
        <v>332</v>
      </c>
      <c r="D139" s="22">
        <f>D140</f>
        <v>135.1</v>
      </c>
      <c r="E139" s="22">
        <f>E140</f>
        <v>135.1</v>
      </c>
      <c r="F139" s="22">
        <f t="shared" ref="F139:F144" si="5">E139/D139*100</f>
        <v>100</v>
      </c>
      <c r="G139" s="12"/>
    </row>
    <row r="140" spans="2:7" s="25" customFormat="1" ht="27" customHeight="1">
      <c r="B140" s="34" t="s">
        <v>211</v>
      </c>
      <c r="C140" s="49" t="s">
        <v>333</v>
      </c>
      <c r="D140" s="22">
        <v>135.1</v>
      </c>
      <c r="E140" s="22">
        <v>135.1</v>
      </c>
      <c r="F140" s="22">
        <f t="shared" si="5"/>
        <v>100</v>
      </c>
      <c r="G140" s="12"/>
    </row>
    <row r="141" spans="2:7" s="25" customFormat="1" ht="39" customHeight="1">
      <c r="B141" s="34" t="s">
        <v>212</v>
      </c>
      <c r="C141" s="49" t="s">
        <v>334</v>
      </c>
      <c r="D141" s="22">
        <f>D142</f>
        <v>6202.8</v>
      </c>
      <c r="E141" s="22">
        <f>E142</f>
        <v>6202.8</v>
      </c>
      <c r="F141" s="22">
        <f t="shared" si="5"/>
        <v>100</v>
      </c>
      <c r="G141" s="12"/>
    </row>
    <row r="142" spans="2:7" s="25" customFormat="1" ht="59.4" customHeight="1">
      <c r="B142" s="34" t="s">
        <v>213</v>
      </c>
      <c r="C142" s="49" t="s">
        <v>335</v>
      </c>
      <c r="D142" s="22">
        <v>6202.8</v>
      </c>
      <c r="E142" s="22">
        <v>6202.8</v>
      </c>
      <c r="F142" s="22">
        <f t="shared" si="5"/>
        <v>100</v>
      </c>
      <c r="G142" s="12"/>
    </row>
    <row r="143" spans="2:7" s="26" customFormat="1" ht="52.8" customHeight="1">
      <c r="B143" s="34" t="s">
        <v>297</v>
      </c>
      <c r="C143" s="49" t="s">
        <v>336</v>
      </c>
      <c r="D143" s="22">
        <f>D144</f>
        <v>16837.599999999999</v>
      </c>
      <c r="E143" s="22">
        <f>E144</f>
        <v>16837.599999999999</v>
      </c>
      <c r="F143" s="22">
        <f t="shared" si="5"/>
        <v>100</v>
      </c>
      <c r="G143" s="12"/>
    </row>
    <row r="144" spans="2:7" s="26" customFormat="1" ht="82.2" customHeight="1">
      <c r="B144" s="34" t="s">
        <v>296</v>
      </c>
      <c r="C144" s="52" t="s">
        <v>337</v>
      </c>
      <c r="D144" s="22">
        <v>16837.599999999999</v>
      </c>
      <c r="E144" s="22">
        <v>16837.599999999999</v>
      </c>
      <c r="F144" s="22">
        <f t="shared" si="5"/>
        <v>100</v>
      </c>
      <c r="G144" s="12"/>
    </row>
    <row r="145" spans="2:7">
      <c r="B145" s="34" t="s">
        <v>214</v>
      </c>
      <c r="C145" s="48" t="s">
        <v>338</v>
      </c>
      <c r="D145" s="22">
        <f>D146</f>
        <v>109788.60000000002</v>
      </c>
      <c r="E145" s="22">
        <f>E146</f>
        <v>109527.50000000001</v>
      </c>
      <c r="F145" s="22">
        <f t="shared" si="4"/>
        <v>99.76217931552091</v>
      </c>
      <c r="G145" s="12"/>
    </row>
    <row r="146" spans="2:7">
      <c r="B146" s="31" t="s">
        <v>215</v>
      </c>
      <c r="C146" s="48" t="s">
        <v>339</v>
      </c>
      <c r="D146" s="22">
        <f>D147+D148+D149+D150+D151+D152+D153+D154+D155+D156+D157+D158++D159+D160</f>
        <v>109788.60000000002</v>
      </c>
      <c r="E146" s="22">
        <f>E147+E148+E149+E150+E151+E152+E153+E154+E155+E156+E157+E158++E159+E160</f>
        <v>109527.50000000001</v>
      </c>
      <c r="F146" s="22">
        <f t="shared" si="4"/>
        <v>99.76217931552091</v>
      </c>
      <c r="G146" s="12"/>
    </row>
    <row r="147" spans="2:7" ht="24.6" customHeight="1">
      <c r="B147" s="31" t="s">
        <v>215</v>
      </c>
      <c r="C147" s="48" t="s">
        <v>340</v>
      </c>
      <c r="D147" s="22">
        <v>1438.8</v>
      </c>
      <c r="E147" s="22">
        <v>1438.8</v>
      </c>
      <c r="F147" s="22">
        <f t="shared" si="4"/>
        <v>100</v>
      </c>
      <c r="G147" s="12"/>
    </row>
    <row r="148" spans="2:7" ht="34.950000000000003" customHeight="1">
      <c r="B148" s="31" t="s">
        <v>215</v>
      </c>
      <c r="C148" s="48" t="s">
        <v>341</v>
      </c>
      <c r="D148" s="22">
        <v>85.7</v>
      </c>
      <c r="E148" s="22">
        <v>85.7</v>
      </c>
      <c r="F148" s="22">
        <f t="shared" si="4"/>
        <v>100</v>
      </c>
      <c r="G148" s="12"/>
    </row>
    <row r="149" spans="2:7" ht="32.4" customHeight="1">
      <c r="B149" s="31" t="s">
        <v>215</v>
      </c>
      <c r="C149" s="48" t="s">
        <v>342</v>
      </c>
      <c r="D149" s="22">
        <v>29731.9</v>
      </c>
      <c r="E149" s="22">
        <v>29731.9</v>
      </c>
      <c r="F149" s="22">
        <f t="shared" si="4"/>
        <v>100</v>
      </c>
      <c r="G149" s="12"/>
    </row>
    <row r="150" spans="2:7" ht="0.6" hidden="1" customHeight="1">
      <c r="B150" s="31" t="s">
        <v>185</v>
      </c>
      <c r="C150" s="48" t="s">
        <v>61</v>
      </c>
      <c r="D150" s="22"/>
      <c r="E150" s="22"/>
      <c r="F150" s="22" t="e">
        <f t="shared" si="4"/>
        <v>#DIV/0!</v>
      </c>
      <c r="G150" s="12"/>
    </row>
    <row r="151" spans="2:7" ht="33.6" customHeight="1">
      <c r="B151" s="31" t="s">
        <v>215</v>
      </c>
      <c r="C151" s="48" t="s">
        <v>343</v>
      </c>
      <c r="D151" s="22">
        <v>4532.5</v>
      </c>
      <c r="E151" s="22">
        <v>4532.5</v>
      </c>
      <c r="F151" s="22">
        <f t="shared" si="4"/>
        <v>100</v>
      </c>
      <c r="G151" s="12"/>
    </row>
    <row r="152" spans="2:7" ht="50.4" customHeight="1">
      <c r="B152" s="31" t="s">
        <v>215</v>
      </c>
      <c r="C152" s="48" t="s">
        <v>344</v>
      </c>
      <c r="D152" s="22">
        <v>1343.8</v>
      </c>
      <c r="E152" s="22">
        <v>1343.8</v>
      </c>
      <c r="F152" s="22">
        <f>E152/D152*100</f>
        <v>100</v>
      </c>
      <c r="G152" s="12"/>
    </row>
    <row r="153" spans="2:7" ht="28.2" customHeight="1">
      <c r="B153" s="31" t="s">
        <v>215</v>
      </c>
      <c r="C153" s="48" t="s">
        <v>345</v>
      </c>
      <c r="D153" s="22">
        <v>9026.6</v>
      </c>
      <c r="E153" s="22">
        <v>9026.6</v>
      </c>
      <c r="F153" s="22">
        <f>E153/D153*100</f>
        <v>100</v>
      </c>
      <c r="G153" s="12"/>
    </row>
    <row r="154" spans="2:7" s="18" customFormat="1" ht="26.4" customHeight="1">
      <c r="B154" s="31" t="s">
        <v>215</v>
      </c>
      <c r="C154" s="48" t="s">
        <v>346</v>
      </c>
      <c r="D154" s="22">
        <v>52017.3</v>
      </c>
      <c r="E154" s="22">
        <v>51940.800000000003</v>
      </c>
      <c r="F154" s="22">
        <f>E154/D154*100</f>
        <v>99.852933543263489</v>
      </c>
      <c r="G154" s="12"/>
    </row>
    <row r="155" spans="2:7" s="25" customFormat="1" ht="61.8" customHeight="1">
      <c r="B155" s="31" t="s">
        <v>215</v>
      </c>
      <c r="C155" s="49" t="s">
        <v>347</v>
      </c>
      <c r="D155" s="22">
        <v>1035.3</v>
      </c>
      <c r="E155" s="22">
        <v>1035.3</v>
      </c>
      <c r="F155" s="22">
        <f t="shared" ref="F155:F160" si="6">E155/D155*100</f>
        <v>100</v>
      </c>
      <c r="G155" s="12"/>
    </row>
    <row r="156" spans="2:7" s="25" customFormat="1" ht="62.4" customHeight="1">
      <c r="B156" s="31" t="s">
        <v>215</v>
      </c>
      <c r="C156" s="49" t="s">
        <v>348</v>
      </c>
      <c r="D156" s="22">
        <v>5767.9</v>
      </c>
      <c r="E156" s="22">
        <v>5767.9</v>
      </c>
      <c r="F156" s="22">
        <f t="shared" si="6"/>
        <v>100</v>
      </c>
      <c r="G156" s="12"/>
    </row>
    <row r="157" spans="2:7" s="25" customFormat="1" ht="39" customHeight="1">
      <c r="B157" s="31" t="s">
        <v>215</v>
      </c>
      <c r="C157" s="49" t="s">
        <v>378</v>
      </c>
      <c r="D157" s="22">
        <v>2304.3000000000002</v>
      </c>
      <c r="E157" s="22">
        <v>2304.3000000000002</v>
      </c>
      <c r="F157" s="22">
        <f t="shared" si="6"/>
        <v>100</v>
      </c>
      <c r="G157" s="12"/>
    </row>
    <row r="158" spans="2:7" s="26" customFormat="1" ht="26.4" customHeight="1">
      <c r="B158" s="31" t="s">
        <v>215</v>
      </c>
      <c r="C158" s="49" t="s">
        <v>379</v>
      </c>
      <c r="D158" s="22">
        <v>467.6</v>
      </c>
      <c r="E158" s="22">
        <v>412</v>
      </c>
      <c r="F158" s="22">
        <f t="shared" si="6"/>
        <v>88.109495295124034</v>
      </c>
      <c r="G158" s="12"/>
    </row>
    <row r="159" spans="2:7" s="26" customFormat="1" ht="32.4" customHeight="1">
      <c r="B159" s="31" t="s">
        <v>215</v>
      </c>
      <c r="C159" s="49" t="s">
        <v>300</v>
      </c>
      <c r="D159" s="22">
        <v>539.1</v>
      </c>
      <c r="E159" s="22">
        <v>410.1</v>
      </c>
      <c r="F159" s="22">
        <f t="shared" si="6"/>
        <v>76.071229827490257</v>
      </c>
      <c r="G159" s="12"/>
    </row>
    <row r="160" spans="2:7" s="26" customFormat="1" ht="53.4" customHeight="1">
      <c r="B160" s="31" t="s">
        <v>215</v>
      </c>
      <c r="C160" s="49" t="s">
        <v>301</v>
      </c>
      <c r="D160" s="22">
        <v>1497.8</v>
      </c>
      <c r="E160" s="22">
        <v>1497.8</v>
      </c>
      <c r="F160" s="22">
        <f t="shared" si="6"/>
        <v>100</v>
      </c>
      <c r="G160" s="12"/>
    </row>
    <row r="161" spans="2:8" ht="26.25" customHeight="1">
      <c r="B161" s="31" t="s">
        <v>216</v>
      </c>
      <c r="C161" s="48" t="s">
        <v>58</v>
      </c>
      <c r="D161" s="22">
        <f>D162+D182+D184+D186+D188+D190+D192+D194+D196</f>
        <v>210715.59999999995</v>
      </c>
      <c r="E161" s="22">
        <f>E162+E182+E184+E186+E188+E190+E192+E194+E196</f>
        <v>210535.39999999994</v>
      </c>
      <c r="F161" s="22">
        <f t="shared" si="4"/>
        <v>99.914481889333302</v>
      </c>
      <c r="G161" s="12"/>
      <c r="H161" s="12"/>
    </row>
    <row r="162" spans="2:8" ht="30.75" customHeight="1">
      <c r="B162" s="61" t="s">
        <v>217</v>
      </c>
      <c r="C162" s="62" t="s">
        <v>156</v>
      </c>
      <c r="D162" s="22">
        <f>D163</f>
        <v>189921.59999999995</v>
      </c>
      <c r="E162" s="22">
        <f>E163</f>
        <v>189843.29999999993</v>
      </c>
      <c r="F162" s="22">
        <f t="shared" si="4"/>
        <v>99.958772461900054</v>
      </c>
      <c r="G162" s="12"/>
    </row>
    <row r="163" spans="2:8" ht="36.6" customHeight="1">
      <c r="B163" s="31" t="s">
        <v>218</v>
      </c>
      <c r="C163" s="48" t="s">
        <v>157</v>
      </c>
      <c r="D163" s="22">
        <f>D164+D165+D166+D167+D168+D169+D170+D171+D172+D173+D174+D175+D176+D177+D178+D179+D180+D181</f>
        <v>189921.59999999995</v>
      </c>
      <c r="E163" s="22">
        <f>E164+E165+E166+E167+E168+E169+E170+E171+E172+E173+E174+E175+E176+E177+E178+E179+E180+E181</f>
        <v>189843.29999999993</v>
      </c>
      <c r="F163" s="22">
        <f t="shared" si="4"/>
        <v>99.958772461900054</v>
      </c>
      <c r="G163" s="12"/>
    </row>
    <row r="164" spans="2:8" ht="33" customHeight="1">
      <c r="B164" s="31" t="s">
        <v>218</v>
      </c>
      <c r="C164" s="48" t="s">
        <v>158</v>
      </c>
      <c r="D164" s="22">
        <v>74957.5</v>
      </c>
      <c r="E164" s="22">
        <v>74957.5</v>
      </c>
      <c r="F164" s="22">
        <f t="shared" si="4"/>
        <v>100</v>
      </c>
      <c r="G164" s="12"/>
    </row>
    <row r="165" spans="2:8" ht="42" customHeight="1">
      <c r="B165" s="31" t="s">
        <v>218</v>
      </c>
      <c r="C165" s="48" t="s">
        <v>302</v>
      </c>
      <c r="D165" s="22">
        <v>473.5</v>
      </c>
      <c r="E165" s="22">
        <v>473.5</v>
      </c>
      <c r="F165" s="22">
        <f t="shared" si="4"/>
        <v>100</v>
      </c>
      <c r="G165" s="12"/>
    </row>
    <row r="166" spans="2:8" ht="33.6" customHeight="1">
      <c r="B166" s="31" t="s">
        <v>218</v>
      </c>
      <c r="C166" s="48" t="s">
        <v>303</v>
      </c>
      <c r="D166" s="22">
        <v>4274</v>
      </c>
      <c r="E166" s="22">
        <v>4274</v>
      </c>
      <c r="F166" s="22">
        <f t="shared" si="4"/>
        <v>100</v>
      </c>
      <c r="G166" s="12"/>
    </row>
    <row r="167" spans="2:8" ht="88.2" customHeight="1">
      <c r="B167" s="31" t="s">
        <v>218</v>
      </c>
      <c r="C167" s="48" t="s">
        <v>304</v>
      </c>
      <c r="D167" s="22">
        <v>681.3</v>
      </c>
      <c r="E167" s="22">
        <v>681.3</v>
      </c>
      <c r="F167" s="22">
        <f t="shared" si="4"/>
        <v>100</v>
      </c>
      <c r="G167" s="12"/>
    </row>
    <row r="168" spans="2:8" ht="44.4" customHeight="1">
      <c r="B168" s="31" t="s">
        <v>218</v>
      </c>
      <c r="C168" s="48" t="s">
        <v>305</v>
      </c>
      <c r="D168" s="22">
        <v>468.7</v>
      </c>
      <c r="E168" s="22">
        <v>468.7</v>
      </c>
      <c r="F168" s="22">
        <f t="shared" si="4"/>
        <v>100</v>
      </c>
      <c r="G168" s="12"/>
    </row>
    <row r="169" spans="2:8" ht="87" customHeight="1">
      <c r="B169" s="31" t="s">
        <v>218</v>
      </c>
      <c r="C169" s="48" t="s">
        <v>310</v>
      </c>
      <c r="D169" s="22">
        <v>432</v>
      </c>
      <c r="E169" s="22">
        <v>432</v>
      </c>
      <c r="F169" s="22">
        <f t="shared" si="4"/>
        <v>100</v>
      </c>
      <c r="G169" s="12"/>
    </row>
    <row r="170" spans="2:8" ht="46.8" customHeight="1">
      <c r="B170" s="31" t="s">
        <v>218</v>
      </c>
      <c r="C170" s="48" t="s">
        <v>307</v>
      </c>
      <c r="D170" s="22">
        <v>103005.3</v>
      </c>
      <c r="E170" s="22">
        <v>103005.3</v>
      </c>
      <c r="F170" s="22">
        <f t="shared" si="4"/>
        <v>100</v>
      </c>
      <c r="G170" s="12"/>
    </row>
    <row r="171" spans="2:8" ht="69.599999999999994" customHeight="1">
      <c r="B171" s="31" t="s">
        <v>218</v>
      </c>
      <c r="C171" s="48" t="s">
        <v>308</v>
      </c>
      <c r="D171" s="22">
        <v>434.8</v>
      </c>
      <c r="E171" s="22">
        <v>434.8</v>
      </c>
      <c r="F171" s="22">
        <f t="shared" si="4"/>
        <v>100</v>
      </c>
      <c r="G171" s="12"/>
    </row>
    <row r="172" spans="2:8" ht="93" customHeight="1">
      <c r="B172" s="31" t="s">
        <v>218</v>
      </c>
      <c r="C172" s="48" t="s">
        <v>309</v>
      </c>
      <c r="D172" s="22">
        <v>1492.4</v>
      </c>
      <c r="E172" s="22">
        <v>1492.4</v>
      </c>
      <c r="F172" s="22">
        <f t="shared" si="4"/>
        <v>100</v>
      </c>
      <c r="G172" s="12"/>
    </row>
    <row r="173" spans="2:8" ht="69" customHeight="1">
      <c r="B173" s="31" t="s">
        <v>218</v>
      </c>
      <c r="C173" s="48" t="s">
        <v>311</v>
      </c>
      <c r="D173" s="22">
        <v>314.8</v>
      </c>
      <c r="E173" s="22">
        <v>314.8</v>
      </c>
      <c r="F173" s="22">
        <f t="shared" si="4"/>
        <v>100</v>
      </c>
      <c r="G173" s="12"/>
    </row>
    <row r="174" spans="2:8" ht="55.2" customHeight="1">
      <c r="B174" s="31" t="s">
        <v>218</v>
      </c>
      <c r="C174" s="48" t="s">
        <v>312</v>
      </c>
      <c r="D174" s="22">
        <v>4.4000000000000004</v>
      </c>
      <c r="E174" s="22">
        <v>4.4000000000000004</v>
      </c>
      <c r="F174" s="22">
        <f t="shared" si="4"/>
        <v>100</v>
      </c>
      <c r="G174" s="12"/>
    </row>
    <row r="175" spans="2:8" s="19" customFormat="1" ht="37.200000000000003" customHeight="1">
      <c r="B175" s="31" t="s">
        <v>218</v>
      </c>
      <c r="C175" s="48" t="s">
        <v>306</v>
      </c>
      <c r="D175" s="22">
        <v>397.9</v>
      </c>
      <c r="E175" s="22">
        <v>397.9</v>
      </c>
      <c r="F175" s="22">
        <f t="shared" si="4"/>
        <v>100</v>
      </c>
      <c r="G175" s="12"/>
    </row>
    <row r="176" spans="2:8" s="25" customFormat="1" ht="22.2" customHeight="1">
      <c r="B176" s="31" t="s">
        <v>218</v>
      </c>
      <c r="C176" s="48" t="s">
        <v>351</v>
      </c>
      <c r="D176" s="22">
        <v>185.3</v>
      </c>
      <c r="E176" s="22">
        <v>185.3</v>
      </c>
      <c r="F176" s="22">
        <f t="shared" si="4"/>
        <v>100</v>
      </c>
      <c r="G176" s="12"/>
    </row>
    <row r="177" spans="2:7" s="25" customFormat="1" ht="53.4" customHeight="1">
      <c r="B177" s="31" t="s">
        <v>218</v>
      </c>
      <c r="C177" s="49" t="s">
        <v>354</v>
      </c>
      <c r="D177" s="22">
        <v>262.3</v>
      </c>
      <c r="E177" s="22">
        <v>262.3</v>
      </c>
      <c r="F177" s="22">
        <f t="shared" si="4"/>
        <v>100</v>
      </c>
      <c r="G177" s="12"/>
    </row>
    <row r="178" spans="2:7" s="25" customFormat="1" ht="31.2" customHeight="1">
      <c r="B178" s="31" t="s">
        <v>218</v>
      </c>
      <c r="C178" s="49" t="s">
        <v>355</v>
      </c>
      <c r="D178" s="22">
        <v>125.7</v>
      </c>
      <c r="E178" s="22">
        <v>125.7</v>
      </c>
      <c r="F178" s="22">
        <f t="shared" si="4"/>
        <v>100</v>
      </c>
      <c r="G178" s="12"/>
    </row>
    <row r="179" spans="2:7" s="26" customFormat="1" ht="25.2" customHeight="1">
      <c r="B179" s="31" t="s">
        <v>218</v>
      </c>
      <c r="C179" s="49" t="s">
        <v>356</v>
      </c>
      <c r="D179" s="22">
        <v>592.6</v>
      </c>
      <c r="E179" s="22">
        <v>592.6</v>
      </c>
      <c r="F179" s="22">
        <f t="shared" si="4"/>
        <v>100</v>
      </c>
      <c r="G179" s="12"/>
    </row>
    <row r="180" spans="2:7" s="26" customFormat="1" ht="34.200000000000003" customHeight="1">
      <c r="B180" s="31" t="s">
        <v>218</v>
      </c>
      <c r="C180" s="51" t="s">
        <v>357</v>
      </c>
      <c r="D180" s="22">
        <v>1666.4</v>
      </c>
      <c r="E180" s="22">
        <v>1666.4</v>
      </c>
      <c r="F180" s="22">
        <f t="shared" si="4"/>
        <v>100</v>
      </c>
      <c r="G180" s="12"/>
    </row>
    <row r="181" spans="2:7" ht="49.2" customHeight="1">
      <c r="B181" s="31" t="s">
        <v>218</v>
      </c>
      <c r="C181" s="49" t="s">
        <v>358</v>
      </c>
      <c r="D181" s="22">
        <v>152.69999999999999</v>
      </c>
      <c r="E181" s="22">
        <v>74.400000000000006</v>
      </c>
      <c r="F181" s="22">
        <f t="shared" si="4"/>
        <v>48.722986247544213</v>
      </c>
      <c r="G181" s="12"/>
    </row>
    <row r="182" spans="2:7" ht="63" customHeight="1">
      <c r="B182" s="34" t="s">
        <v>219</v>
      </c>
      <c r="C182" s="48" t="s">
        <v>159</v>
      </c>
      <c r="D182" s="22">
        <f>D183</f>
        <v>2992.5</v>
      </c>
      <c r="E182" s="22">
        <f>E183</f>
        <v>2992.5</v>
      </c>
      <c r="F182" s="22">
        <f>E182/D182*100</f>
        <v>100</v>
      </c>
      <c r="G182" s="12"/>
    </row>
    <row r="183" spans="2:7" s="18" customFormat="1" ht="58.2" customHeight="1">
      <c r="B183" s="34" t="s">
        <v>220</v>
      </c>
      <c r="C183" s="48" t="s">
        <v>352</v>
      </c>
      <c r="D183" s="22">
        <v>2992.5</v>
      </c>
      <c r="E183" s="22">
        <v>2992.5</v>
      </c>
      <c r="F183" s="22">
        <f t="shared" si="4"/>
        <v>100</v>
      </c>
      <c r="G183" s="12"/>
    </row>
    <row r="184" spans="2:7" s="18" customFormat="1" ht="48.6" customHeight="1">
      <c r="B184" s="34" t="s">
        <v>221</v>
      </c>
      <c r="C184" s="49" t="s">
        <v>160</v>
      </c>
      <c r="D184" s="22">
        <f>D185</f>
        <v>10805.4</v>
      </c>
      <c r="E184" s="22">
        <f>E185</f>
        <v>10805.4</v>
      </c>
      <c r="F184" s="22">
        <f t="shared" si="4"/>
        <v>100</v>
      </c>
      <c r="G184" s="12"/>
    </row>
    <row r="185" spans="2:7" s="18" customFormat="1" ht="58.8" customHeight="1">
      <c r="B185" s="34" t="s">
        <v>222</v>
      </c>
      <c r="C185" s="49" t="s">
        <v>161</v>
      </c>
      <c r="D185" s="22">
        <v>10805.4</v>
      </c>
      <c r="E185" s="22">
        <v>10805.4</v>
      </c>
      <c r="F185" s="22">
        <f t="shared" si="4"/>
        <v>100</v>
      </c>
      <c r="G185" s="12"/>
    </row>
    <row r="186" spans="2:7" s="18" customFormat="1" ht="31.2" customHeight="1">
      <c r="B186" s="34" t="s">
        <v>223</v>
      </c>
      <c r="C186" s="48" t="s">
        <v>162</v>
      </c>
      <c r="D186" s="22">
        <f>D187</f>
        <v>1128.4000000000001</v>
      </c>
      <c r="E186" s="22">
        <f>E187</f>
        <v>1128.4000000000001</v>
      </c>
      <c r="F186" s="22">
        <f t="shared" si="4"/>
        <v>100</v>
      </c>
      <c r="G186" s="12"/>
    </row>
    <row r="187" spans="2:7" s="18" customFormat="1" ht="35.4" customHeight="1">
      <c r="B187" s="34" t="s">
        <v>224</v>
      </c>
      <c r="C187" s="48" t="s">
        <v>163</v>
      </c>
      <c r="D187" s="22">
        <v>1128.4000000000001</v>
      </c>
      <c r="E187" s="22">
        <v>1128.4000000000001</v>
      </c>
      <c r="F187" s="22">
        <f t="shared" si="4"/>
        <v>100</v>
      </c>
      <c r="G187" s="12"/>
    </row>
    <row r="188" spans="2:7" s="18" customFormat="1" ht="31.8" customHeight="1">
      <c r="B188" s="34" t="s">
        <v>225</v>
      </c>
      <c r="C188" s="48" t="s">
        <v>164</v>
      </c>
      <c r="D188" s="22">
        <f>D189</f>
        <v>21.5</v>
      </c>
      <c r="E188" s="22">
        <f>E189</f>
        <v>14.3</v>
      </c>
      <c r="F188" s="22">
        <f t="shared" si="4"/>
        <v>66.511627906976742</v>
      </c>
      <c r="G188" s="12"/>
    </row>
    <row r="189" spans="2:7" s="26" customFormat="1" ht="43.2" customHeight="1">
      <c r="B189" s="34" t="s">
        <v>226</v>
      </c>
      <c r="C189" s="48" t="s">
        <v>377</v>
      </c>
      <c r="D189" s="22">
        <v>21.5</v>
      </c>
      <c r="E189" s="22">
        <v>14.3</v>
      </c>
      <c r="F189" s="22">
        <f t="shared" si="4"/>
        <v>66.511627906976742</v>
      </c>
      <c r="G189" s="12"/>
    </row>
    <row r="190" spans="2:7" s="26" customFormat="1" ht="51" customHeight="1">
      <c r="B190" s="34" t="s">
        <v>227</v>
      </c>
      <c r="C190" s="49" t="s">
        <v>359</v>
      </c>
      <c r="D190" s="22">
        <f>D191</f>
        <v>895.2</v>
      </c>
      <c r="E190" s="22">
        <f>E191</f>
        <v>895.2</v>
      </c>
      <c r="F190" s="22">
        <f t="shared" si="4"/>
        <v>100</v>
      </c>
      <c r="G190" s="12"/>
    </row>
    <row r="191" spans="2:7" s="27" customFormat="1" ht="62.4" customHeight="1">
      <c r="B191" s="34" t="s">
        <v>228</v>
      </c>
      <c r="C191" s="49" t="s">
        <v>360</v>
      </c>
      <c r="D191" s="22">
        <v>895.2</v>
      </c>
      <c r="E191" s="22">
        <v>895.2</v>
      </c>
      <c r="F191" s="22">
        <f t="shared" si="4"/>
        <v>100</v>
      </c>
      <c r="G191" s="12"/>
    </row>
    <row r="192" spans="2:7" s="27" customFormat="1" ht="57" customHeight="1">
      <c r="B192" s="34" t="s">
        <v>314</v>
      </c>
      <c r="C192" s="49" t="s">
        <v>361</v>
      </c>
      <c r="D192" s="22">
        <f>D193</f>
        <v>2661.9</v>
      </c>
      <c r="E192" s="22">
        <f>E193</f>
        <v>2567.1999999999998</v>
      </c>
      <c r="F192" s="22">
        <f t="shared" si="4"/>
        <v>96.44239077350764</v>
      </c>
      <c r="G192" s="12"/>
    </row>
    <row r="193" spans="2:7" ht="54" customHeight="1">
      <c r="B193" s="34" t="s">
        <v>313</v>
      </c>
      <c r="C193" s="49" t="s">
        <v>362</v>
      </c>
      <c r="D193" s="22">
        <v>2661.9</v>
      </c>
      <c r="E193" s="22">
        <v>2567.1999999999998</v>
      </c>
      <c r="F193" s="22">
        <f t="shared" si="4"/>
        <v>96.44239077350764</v>
      </c>
      <c r="G193" s="12"/>
    </row>
    <row r="194" spans="2:7" s="44" customFormat="1" ht="51" customHeight="1">
      <c r="B194" s="34" t="s">
        <v>320</v>
      </c>
      <c r="C194" s="49" t="s">
        <v>363</v>
      </c>
      <c r="D194" s="22">
        <f>D195</f>
        <v>214</v>
      </c>
      <c r="E194" s="22">
        <f>E195</f>
        <v>214</v>
      </c>
      <c r="F194" s="22">
        <f t="shared" si="4"/>
        <v>100</v>
      </c>
      <c r="G194" s="12"/>
    </row>
    <row r="195" spans="2:7" s="44" customFormat="1" ht="48" customHeight="1">
      <c r="B195" s="34" t="s">
        <v>319</v>
      </c>
      <c r="C195" s="49" t="s">
        <v>364</v>
      </c>
      <c r="D195" s="22">
        <v>214</v>
      </c>
      <c r="E195" s="22">
        <v>214</v>
      </c>
      <c r="F195" s="22">
        <f t="shared" si="4"/>
        <v>100</v>
      </c>
      <c r="G195" s="12"/>
    </row>
    <row r="196" spans="2:7" s="44" customFormat="1" ht="42" customHeight="1">
      <c r="B196" s="34" t="s">
        <v>317</v>
      </c>
      <c r="C196" s="49" t="s">
        <v>365</v>
      </c>
      <c r="D196" s="22">
        <f>D198+D199+D197</f>
        <v>2075.1</v>
      </c>
      <c r="E196" s="22">
        <f>E198+E199+E197</f>
        <v>2075.1</v>
      </c>
      <c r="F196" s="22">
        <f t="shared" si="4"/>
        <v>100</v>
      </c>
      <c r="G196" s="12"/>
    </row>
    <row r="197" spans="2:7" s="44" customFormat="1" ht="29.4" customHeight="1">
      <c r="B197" s="34" t="s">
        <v>318</v>
      </c>
      <c r="C197" s="49" t="s">
        <v>366</v>
      </c>
      <c r="D197" s="22">
        <v>394.3</v>
      </c>
      <c r="E197" s="22">
        <v>394.3</v>
      </c>
      <c r="F197" s="22">
        <f t="shared" si="4"/>
        <v>100</v>
      </c>
      <c r="G197" s="12"/>
    </row>
    <row r="198" spans="2:7" s="44" customFormat="1" ht="33.6" customHeight="1">
      <c r="B198" s="34" t="s">
        <v>318</v>
      </c>
      <c r="C198" s="49" t="s">
        <v>367</v>
      </c>
      <c r="D198" s="22">
        <v>1122.5</v>
      </c>
      <c r="E198" s="22">
        <v>1122.5</v>
      </c>
      <c r="F198" s="22">
        <f t="shared" si="4"/>
        <v>100</v>
      </c>
      <c r="G198" s="12"/>
    </row>
    <row r="199" spans="2:7" s="44" customFormat="1" ht="28.8" customHeight="1">
      <c r="B199" s="34" t="s">
        <v>318</v>
      </c>
      <c r="C199" s="49" t="s">
        <v>368</v>
      </c>
      <c r="D199" s="22">
        <v>558.29999999999995</v>
      </c>
      <c r="E199" s="22">
        <v>558.29999999999995</v>
      </c>
      <c r="F199" s="22">
        <f t="shared" si="4"/>
        <v>100</v>
      </c>
      <c r="G199" s="12"/>
    </row>
    <row r="200" spans="2:7" ht="24.6" customHeight="1">
      <c r="B200" s="34" t="s">
        <v>229</v>
      </c>
      <c r="C200" s="49" t="s">
        <v>59</v>
      </c>
      <c r="D200" s="22">
        <f>D201+D203+D205</f>
        <v>38984</v>
      </c>
      <c r="E200" s="22">
        <f>E201+E203+E205</f>
        <v>38978</v>
      </c>
      <c r="F200" s="22">
        <f t="shared" si="4"/>
        <v>99.984609070387847</v>
      </c>
      <c r="G200" s="12"/>
    </row>
    <row r="201" spans="2:7" ht="46.8" customHeight="1">
      <c r="B201" s="34" t="s">
        <v>230</v>
      </c>
      <c r="C201" s="53" t="s">
        <v>165</v>
      </c>
      <c r="D201" s="22">
        <f>D202</f>
        <v>33332.5</v>
      </c>
      <c r="E201" s="22">
        <f>E202</f>
        <v>33332.5</v>
      </c>
      <c r="F201" s="22">
        <f t="shared" si="4"/>
        <v>100</v>
      </c>
      <c r="G201" s="12"/>
    </row>
    <row r="202" spans="2:7" s="27" customFormat="1" ht="52.2" customHeight="1">
      <c r="B202" s="34" t="s">
        <v>231</v>
      </c>
      <c r="C202" s="53" t="s">
        <v>353</v>
      </c>
      <c r="D202" s="22">
        <v>33332.5</v>
      </c>
      <c r="E202" s="22">
        <v>33332.5</v>
      </c>
      <c r="F202" s="22">
        <f t="shared" si="4"/>
        <v>100</v>
      </c>
      <c r="G202" s="12"/>
    </row>
    <row r="203" spans="2:7" s="27" customFormat="1" ht="34.799999999999997" customHeight="1">
      <c r="B203" s="34" t="s">
        <v>316</v>
      </c>
      <c r="C203" s="49" t="s">
        <v>369</v>
      </c>
      <c r="D203" s="22">
        <f>D204</f>
        <v>5000</v>
      </c>
      <c r="E203" s="22">
        <f>E204</f>
        <v>5000</v>
      </c>
      <c r="F203" s="22">
        <f t="shared" si="4"/>
        <v>100</v>
      </c>
      <c r="G203" s="12"/>
    </row>
    <row r="204" spans="2:7" s="27" customFormat="1" ht="37.200000000000003" customHeight="1">
      <c r="B204" s="34" t="s">
        <v>315</v>
      </c>
      <c r="C204" s="49" t="s">
        <v>370</v>
      </c>
      <c r="D204" s="22">
        <v>5000</v>
      </c>
      <c r="E204" s="22">
        <v>5000</v>
      </c>
      <c r="F204" s="22">
        <f t="shared" si="4"/>
        <v>100</v>
      </c>
      <c r="G204" s="12"/>
    </row>
    <row r="205" spans="2:7" s="27" customFormat="1" ht="30" customHeight="1">
      <c r="B205" s="34" t="s">
        <v>232</v>
      </c>
      <c r="C205" s="49" t="s">
        <v>371</v>
      </c>
      <c r="D205" s="22">
        <v>651.5</v>
      </c>
      <c r="E205" s="22">
        <f>E206</f>
        <v>645.5</v>
      </c>
      <c r="F205" s="22">
        <f t="shared" si="4"/>
        <v>99.079048349961624</v>
      </c>
      <c r="G205" s="12"/>
    </row>
    <row r="206" spans="2:7" ht="33" customHeight="1">
      <c r="B206" s="34" t="s">
        <v>236</v>
      </c>
      <c r="C206" s="49" t="s">
        <v>372</v>
      </c>
      <c r="D206" s="22">
        <v>651.5</v>
      </c>
      <c r="E206" s="22">
        <v>645.5</v>
      </c>
      <c r="F206" s="22">
        <f t="shared" si="4"/>
        <v>99.079048349961624</v>
      </c>
      <c r="G206" s="12"/>
    </row>
    <row r="207" spans="2:7" ht="26.4">
      <c r="B207" s="32" t="s">
        <v>73</v>
      </c>
      <c r="C207" s="50" t="s">
        <v>74</v>
      </c>
      <c r="D207" s="38">
        <f>D208</f>
        <v>1822.5</v>
      </c>
      <c r="E207" s="38">
        <f>E208</f>
        <v>1637</v>
      </c>
      <c r="F207" s="38">
        <f t="shared" si="4"/>
        <v>89.821673525377236</v>
      </c>
      <c r="G207" s="12"/>
    </row>
    <row r="208" spans="2:7" ht="32.4" customHeight="1">
      <c r="B208" s="34" t="s">
        <v>194</v>
      </c>
      <c r="C208" s="53" t="s">
        <v>150</v>
      </c>
      <c r="D208" s="22">
        <f>D209+D210</f>
        <v>1822.5</v>
      </c>
      <c r="E208" s="22">
        <f>E209+E210</f>
        <v>1637</v>
      </c>
      <c r="F208" s="22">
        <f t="shared" si="4"/>
        <v>89.821673525377236</v>
      </c>
      <c r="G208" s="12"/>
    </row>
    <row r="209" spans="1:9" s="20" customFormat="1" ht="60.6" customHeight="1">
      <c r="B209" s="34" t="s">
        <v>193</v>
      </c>
      <c r="C209" s="53" t="s">
        <v>166</v>
      </c>
      <c r="D209" s="22">
        <v>1245</v>
      </c>
      <c r="E209" s="22">
        <v>1103.2</v>
      </c>
      <c r="F209" s="22">
        <f t="shared" si="4"/>
        <v>88.610441767068281</v>
      </c>
      <c r="G209" s="12"/>
    </row>
    <row r="210" spans="1:9" ht="25.2" customHeight="1">
      <c r="B210" s="31" t="s">
        <v>195</v>
      </c>
      <c r="C210" s="53" t="s">
        <v>374</v>
      </c>
      <c r="D210" s="22">
        <v>577.5</v>
      </c>
      <c r="E210" s="22">
        <v>533.79999999999995</v>
      </c>
      <c r="F210" s="22">
        <f t="shared" ref="F210" si="7">E210/D210*100</f>
        <v>92.432900432900425</v>
      </c>
      <c r="G210" s="12"/>
      <c r="I210" s="3" t="s">
        <v>100</v>
      </c>
    </row>
    <row r="211" spans="1:9" ht="57.6" customHeight="1">
      <c r="B211" s="32" t="s">
        <v>237</v>
      </c>
      <c r="C211" s="50" t="s">
        <v>151</v>
      </c>
      <c r="D211" s="38">
        <f>D212</f>
        <v>-1496</v>
      </c>
      <c r="E211" s="38">
        <f>E212</f>
        <v>-1496</v>
      </c>
      <c r="F211" s="38">
        <f>E211/D211*100</f>
        <v>100</v>
      </c>
      <c r="G211" s="12"/>
    </row>
    <row r="212" spans="1:9" s="20" customFormat="1" ht="39.75" customHeight="1">
      <c r="B212" s="31" t="s">
        <v>233</v>
      </c>
      <c r="C212" s="48" t="s">
        <v>152</v>
      </c>
      <c r="D212" s="22">
        <f>D213</f>
        <v>-1496</v>
      </c>
      <c r="E212" s="22">
        <f>E213</f>
        <v>-1496</v>
      </c>
      <c r="F212" s="22">
        <f>E212/D212*100</f>
        <v>100</v>
      </c>
      <c r="G212" s="12"/>
    </row>
    <row r="213" spans="1:9" s="20" customFormat="1" ht="44.4" customHeight="1">
      <c r="B213" s="31" t="s">
        <v>234</v>
      </c>
      <c r="C213" s="48" t="s">
        <v>168</v>
      </c>
      <c r="D213" s="22">
        <f>D214+D215+D216</f>
        <v>-1496</v>
      </c>
      <c r="E213" s="22">
        <f>E214+E215+E216</f>
        <v>-1496</v>
      </c>
      <c r="F213" s="22">
        <f t="shared" ref="F213:F216" si="8">E213/D213*100</f>
        <v>100</v>
      </c>
      <c r="G213" s="12"/>
    </row>
    <row r="214" spans="1:9" s="20" customFormat="1" ht="71.400000000000006" customHeight="1" thickBot="1">
      <c r="B214" s="31" t="s">
        <v>322</v>
      </c>
      <c r="C214" s="48" t="s">
        <v>321</v>
      </c>
      <c r="D214" s="22">
        <v>-895.2</v>
      </c>
      <c r="E214" s="22">
        <v>-895.2</v>
      </c>
      <c r="F214" s="22">
        <f t="shared" si="8"/>
        <v>100</v>
      </c>
      <c r="G214" s="12"/>
    </row>
    <row r="215" spans="1:9" ht="37.200000000000003" customHeight="1" thickBot="1">
      <c r="A215" s="17"/>
      <c r="B215" s="31" t="s">
        <v>323</v>
      </c>
      <c r="C215" s="48" t="s">
        <v>167</v>
      </c>
      <c r="D215" s="22">
        <v>-0.5</v>
      </c>
      <c r="E215" s="22">
        <v>-0.5</v>
      </c>
      <c r="F215" s="22">
        <f t="shared" si="8"/>
        <v>100</v>
      </c>
      <c r="G215" s="12"/>
    </row>
    <row r="216" spans="1:9" s="45" customFormat="1" ht="37.200000000000003" customHeight="1">
      <c r="A216" s="46"/>
      <c r="B216" s="31" t="s">
        <v>235</v>
      </c>
      <c r="C216" s="48" t="s">
        <v>373</v>
      </c>
      <c r="D216" s="22">
        <v>-600.29999999999995</v>
      </c>
      <c r="E216" s="22">
        <v>-600.29999999999995</v>
      </c>
      <c r="F216" s="22">
        <f t="shared" si="8"/>
        <v>100</v>
      </c>
      <c r="G216" s="12"/>
    </row>
    <row r="217" spans="1:9" ht="13.8" thickBot="1">
      <c r="B217" s="28"/>
      <c r="C217" s="55" t="s">
        <v>2</v>
      </c>
      <c r="D217" s="29">
        <f>D112+D13</f>
        <v>875994.6</v>
      </c>
      <c r="E217" s="29">
        <f>E112+E13</f>
        <v>885737.59999999986</v>
      </c>
      <c r="F217" s="30">
        <f>E217/D217*100</f>
        <v>101.11222146803188</v>
      </c>
    </row>
  </sheetData>
  <mergeCells count="9">
    <mergeCell ref="B3:F3"/>
    <mergeCell ref="B9:F9"/>
    <mergeCell ref="C10:E10"/>
    <mergeCell ref="B1:F1"/>
    <mergeCell ref="B4:F4"/>
    <mergeCell ref="B5:F5"/>
    <mergeCell ref="B6:F6"/>
    <mergeCell ref="B7:F7"/>
    <mergeCell ref="B8:F8"/>
  </mergeCells>
  <phoneticPr fontId="1" type="noConversion"/>
  <pageMargins left="1.1811023622047245" right="0.59055118110236227" top="0.78740157480314965" bottom="0.78740157480314965" header="0.19685039370078741" footer="0.19685039370078741"/>
  <pageSetup paperSize="9" scale="85" fitToHeight="0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Таблица1</vt:lpstr>
      <vt:lpstr>Таблица1!Заголовки_для_печати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Budanina</cp:lastModifiedBy>
  <cp:lastPrinted>2021-03-26T12:33:53Z</cp:lastPrinted>
  <dcterms:created xsi:type="dcterms:W3CDTF">1999-06-18T11:49:53Z</dcterms:created>
  <dcterms:modified xsi:type="dcterms:W3CDTF">2021-03-31T11:47:44Z</dcterms:modified>
</cp:coreProperties>
</file>